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3"/>
  </bookViews>
  <sheets>
    <sheet name="4" sheetId="1" r:id="rId1"/>
    <sheet name="12" sheetId="2" r:id="rId2"/>
    <sheet name="3" sheetId="3" r:id="rId3"/>
    <sheet name="10" sheetId="4" r:id="rId4"/>
  </sheets>
  <definedNames/>
  <calcPr fullCalcOnLoad="1"/>
</workbook>
</file>

<file path=xl/sharedStrings.xml><?xml version="1.0" encoding="utf-8"?>
<sst xmlns="http://schemas.openxmlformats.org/spreadsheetml/2006/main" count="120" uniqueCount="12">
  <si>
    <t>P1</t>
  </si>
  <si>
    <t>P2</t>
  </si>
  <si>
    <t>P3</t>
  </si>
  <si>
    <t>P4</t>
  </si>
  <si>
    <t>P5</t>
  </si>
  <si>
    <t>X3</t>
  </si>
  <si>
    <t>X4</t>
  </si>
  <si>
    <t>X5</t>
  </si>
  <si>
    <t>Δ</t>
  </si>
  <si>
    <t>Базис</t>
  </si>
  <si>
    <t>Прав.часть</t>
  </si>
  <si>
    <t>Оценки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</si>
</sst>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selection activeCell="C24" sqref="C24"/>
    </sheetView>
  </sheetViews>
  <sheetFormatPr defaultColWidth="9.00390625" defaultRowHeight="12.75"/>
  <cols>
    <col min="1" max="8" width="11.125" style="2" customWidth="1"/>
    <col min="9" max="9" width="14.125" style="2" customWidth="1"/>
    <col min="10" max="10" width="11.125" style="2" customWidth="1"/>
    <col min="11" max="11" width="16.625" style="2" customWidth="1"/>
    <col min="12" max="16384" width="11.125" style="2" customWidth="1"/>
  </cols>
  <sheetData>
    <row r="1" spans="3:7" ht="13.5" thickBot="1">
      <c r="C1" s="2">
        <v>25</v>
      </c>
      <c r="D1" s="2">
        <v>12</v>
      </c>
      <c r="E1" s="2">
        <v>0</v>
      </c>
      <c r="F1" s="2">
        <v>0</v>
      </c>
      <c r="G1" s="2">
        <v>0</v>
      </c>
    </row>
    <row r="2" spans="2:11" ht="13.5" thickBot="1">
      <c r="B2" s="6" t="s">
        <v>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10</v>
      </c>
      <c r="I2" s="8" t="s">
        <v>11</v>
      </c>
      <c r="K2" s="21">
        <f>IF(J3="&lt;",K3,IF(J4="&lt;",K4,K5))</f>
        <v>11</v>
      </c>
    </row>
    <row r="3" spans="2:12" ht="12.75">
      <c r="B3" s="12" t="s">
        <v>5</v>
      </c>
      <c r="C3" s="9">
        <v>4</v>
      </c>
      <c r="D3" s="5">
        <v>13</v>
      </c>
      <c r="E3" s="5">
        <v>1</v>
      </c>
      <c r="F3" s="5">
        <v>0</v>
      </c>
      <c r="G3" s="15">
        <v>0</v>
      </c>
      <c r="H3" s="18">
        <v>379</v>
      </c>
      <c r="I3" s="18">
        <f>(IF(C7="/\",H3/C3,IF(D7="/\",H3/D3,IF(E7="/\",H3/E3,IF(F7="/\",H3/F3,IF(G7="/\",H3/G3,))))))</f>
        <v>94.75</v>
      </c>
      <c r="J3" s="2">
        <f>IF(I3=MIN(I3:I5),"&lt;","")</f>
      </c>
      <c r="K3" s="21">
        <f>(IF(C7="/\",C3,IF(D7="/\",D3,IF(E7="/\",E3,IF(F7="/\",F3,IF(G7="/\",G3,))))))</f>
        <v>4</v>
      </c>
      <c r="L3" s="21" t="str">
        <f>(IF(C7="/\","C3",IF(D7="/\","D3",IF(E7="/\","E3",IF(F7="/\","F3",IF(G7="/\","G3",))))))</f>
        <v>C3</v>
      </c>
    </row>
    <row r="4" spans="2:12" ht="12.75">
      <c r="B4" s="13" t="s">
        <v>6</v>
      </c>
      <c r="C4" s="10">
        <v>5</v>
      </c>
      <c r="D4" s="3">
        <v>6</v>
      </c>
      <c r="E4" s="3">
        <v>0</v>
      </c>
      <c r="F4" s="3">
        <v>1</v>
      </c>
      <c r="G4" s="16">
        <v>0</v>
      </c>
      <c r="H4" s="19">
        <v>197</v>
      </c>
      <c r="I4" s="19">
        <f>(IF(C7="/\",H4/C4,IF(D7="/\",H4/D4,IF(E7="/\",H4/E4,IF(F7="/\",H4/F4,IF(G7="/\",H4/G4,))))))</f>
        <v>39.4</v>
      </c>
      <c r="J4" s="2">
        <f>IF(I4=MIN(I3:I5),"&lt;","")</f>
      </c>
      <c r="K4" s="21">
        <f>(IF(C7="/\",C4,IF(D7="/\",D4,IF(E7="/\",E4,IF(F7="/\",F4,IF(G7="/\",G4,))))))</f>
        <v>5</v>
      </c>
      <c r="L4" s="21" t="str">
        <f>(IF(C7="/\","C4",IF(D7="/\","D4",IF(E7="/\","E4",IF(F7="/\","F4",IF(G7="/\","G4",))))))</f>
        <v>C4</v>
      </c>
    </row>
    <row r="5" spans="2:12" ht="12.75">
      <c r="B5" s="13" t="s">
        <v>7</v>
      </c>
      <c r="C5" s="10">
        <v>11</v>
      </c>
      <c r="D5" s="3">
        <v>5</v>
      </c>
      <c r="E5" s="3">
        <v>0</v>
      </c>
      <c r="F5" s="3">
        <v>0</v>
      </c>
      <c r="G5" s="16">
        <v>1</v>
      </c>
      <c r="H5" s="19">
        <v>335</v>
      </c>
      <c r="I5" s="19">
        <f>(IF(C7="/\",H5/C5,IF(D7="/\",H5/D5,IF(E7="/\",H5/E5,IF(F7="/\",H5/F5,IF(G7="/\",H5/G5,))))))</f>
        <v>30.454545454545453</v>
      </c>
      <c r="J5" s="2" t="str">
        <f>IF(I5=MIN(I3:I5),"&lt;","")</f>
        <v>&lt;</v>
      </c>
      <c r="K5" s="21">
        <f>(IF(C7="/\",C5,IF(D7="/\",D5,IF(E7="/\",E5,IF(F7="/\",F5,IF(G7="/\",G5,))))))</f>
        <v>11</v>
      </c>
      <c r="L5" s="21" t="str">
        <f>(IF(C7="/\","C5",IF(D7="/\","D5",IF(E7="/\","E5",IF(F7="/\","F5",IF(G7="/\","G5",))))))</f>
        <v>C5</v>
      </c>
    </row>
    <row r="6" spans="2:11" ht="13.5" thickBot="1">
      <c r="B6" s="14" t="s">
        <v>8</v>
      </c>
      <c r="C6" s="11">
        <f>-C1</f>
        <v>-25</v>
      </c>
      <c r="D6" s="4">
        <f>-D1</f>
        <v>-12</v>
      </c>
      <c r="E6" s="4">
        <v>0</v>
      </c>
      <c r="F6" s="4">
        <v>0</v>
      </c>
      <c r="G6" s="17">
        <v>0</v>
      </c>
      <c r="H6" s="20">
        <v>0</v>
      </c>
      <c r="I6" s="20"/>
      <c r="J6" s="25" t="str">
        <f>IF(MIN(C6:G6)&gt;=0,"Оптимальное решение","Решение не оптимальное")</f>
        <v>Решение не оптимальное</v>
      </c>
      <c r="K6" s="26"/>
    </row>
    <row r="7" spans="3:13" ht="12.75">
      <c r="C7" s="2" t="str">
        <f>IF(C6=MIN(C6:G6),"/\","")</f>
        <v>/\</v>
      </c>
      <c r="D7" s="2">
        <f>IF(D6=MIN(C6:G6),"/\","")</f>
      </c>
      <c r="E7" s="2">
        <f>IF(E6=MIN(C6:G6),"/\","")</f>
      </c>
      <c r="F7" s="2">
        <f>IF(F6=MIN(C6:G6),"/\","")</f>
      </c>
      <c r="G7" s="2">
        <f>IF(G6=MIN(C6:G6),"/\","")</f>
      </c>
      <c r="M7" s="1"/>
    </row>
    <row r="8" ht="13.5" thickBot="1"/>
    <row r="9" spans="2:11" ht="13.5" thickBot="1">
      <c r="B9" s="6" t="s">
        <v>9</v>
      </c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10</v>
      </c>
      <c r="I9" s="8" t="s">
        <v>11</v>
      </c>
      <c r="K9" s="21">
        <f>IF(J10="&lt;",K10,IF(J11="&lt;",K11,K12))</f>
        <v>3.727272727272727</v>
      </c>
    </row>
    <row r="10" spans="2:12" ht="12.75">
      <c r="B10" s="12" t="str">
        <f>IF(J3="&lt;",(IF(C7="/\","X1",IF(D7="/\","X2",IF(E7="/\","X3",IF(F7="/\","X4",IF(G7="/\","X5",)))))),B3)</f>
        <v>X3</v>
      </c>
      <c r="C10" s="9">
        <f>IF(J3="&lt;",C3/K3,IF(C7="/\",0,((K2*C3-IF(D7="/\",D3,IF(E7="/\",E3,IF(F7="/\",F3,G3)))*IF(J4="&lt;",C4,C5))/K2)))</f>
        <v>0</v>
      </c>
      <c r="D10" s="9">
        <f>IF(J3="&lt;",D3/K3,IF(D7="/\",0,((K2*D3-IF(C7="/\",C3,IF(E7="/\",E3,IF(F7="/\",F3,G3)))*IF(J4="&lt;",D4,D5))/K2)))</f>
        <v>11.181818181818182</v>
      </c>
      <c r="E10" s="9">
        <f>IF(J3="&lt;",E3/K3,IF(E7="/\",0,((K2*E3-IF(C7="/\",C3,IF(D7="/\",D3,IF(F7="/\",F3,G3)))*IF(J4="&lt;",E4,E5))/K2)))</f>
        <v>1</v>
      </c>
      <c r="F10" s="9">
        <f>IF(J3="&lt;",F3/K3,IF(F7="/\",0,((K2*F3-IF(C7="/\",C3,IF(D7="/\",D3,IF(E7="/\",E3,G3)))*IF(J4="&lt;",F4,F5))/K2)))</f>
        <v>0</v>
      </c>
      <c r="G10" s="9">
        <f>IF(J3="&lt;",G3/K3,IF(G7="/\",0,((K2*G3-IF(C7="/\",C3,IF(D7="/\",D3,IF(E7="/\",E3,F3)))*IF(J4="&lt;",G4,G5))/K2)))</f>
        <v>-0.36363636363636365</v>
      </c>
      <c r="H10" s="18">
        <f>IF(J3="&lt;",H3/K3,((K2*H3-IF(C7="/\",C3,IF(D7="/\",D3,IF(E7="/\",E3,IF(F7="/\",F3,G3))))*IF(J4="&lt;",H4,H5))/K2))</f>
        <v>257.1818181818182</v>
      </c>
      <c r="I10" s="18">
        <f>(IF(C14="/\",H10/C10,IF(D14="/\",H10/D10,IF(E14="/\",H10/E10,IF(F14="/\",H10/F10,IF(G14="/\",H10/G10,))))))</f>
        <v>23</v>
      </c>
      <c r="J10" s="2">
        <f>IF(AND(I10=MIN(I10:I12),0&lt;MIN(I10:I12)),"&lt;","")</f>
      </c>
      <c r="K10" s="21">
        <f>(IF(C14="/\",C10,IF(D14="/\",D10,IF(E14="/\",E10,IF(F14="/\",F10,IF(G14="/\",G10,))))))</f>
        <v>11.181818181818182</v>
      </c>
      <c r="L10" s="21" t="str">
        <f>(IF(C14="/\","C3",IF(D14="/\","D3",IF(E14="/\","E3",IF(F14="/\","F3",IF(G14="/\","G3",))))))</f>
        <v>D3</v>
      </c>
    </row>
    <row r="11" spans="2:12" ht="12.75">
      <c r="B11" s="13" t="str">
        <f>IF(J4="&lt;",(IF(C7="/\","X1",IF(D7="/\","X2",IF(E7="/\","X3",IF(F7="/\","X4",IF(G7="/\","X5",)))))),B4)</f>
        <v>X4</v>
      </c>
      <c r="C11" s="9">
        <f>IF(J4="&lt;",C4/K4,IF(C7="/\",0,((K2*C4-IF(D7="/\",D4,IF(E7="/\",E4,IF(F7="/\",F4,G4)))*IF(J3="&lt;",C3,C5))/K2)))</f>
        <v>0</v>
      </c>
      <c r="D11" s="9">
        <f>IF(J4="&lt;",D4/K4,IF(D7="/\",0,((K2*D4-IF(C7="/\",C4,IF(E7="/\",E4,IF(F7="/\",F4,G4)))*IF(J3="&lt;",D3,D5))/K2)))</f>
        <v>3.727272727272727</v>
      </c>
      <c r="E11" s="9">
        <f>IF(J4="&lt;",E4/K4,IF(E7="/\",0,((K2*E4-IF(C7="/\",C4,IF(D7="/\",D4,IF(F7="/\",F4,G4)))*IF(J3="&lt;",E3,E5))/K2)))</f>
        <v>0</v>
      </c>
      <c r="F11" s="9">
        <f>IF(J4="&lt;",F4/K4,IF(F7="/\",0,((K2*F4-IF(C7="/\",C4,IF(D7="/\",D4,IF(E7="/\",E4,G4)))*IF(J3="&lt;",F3,F5))/K2)))</f>
        <v>1</v>
      </c>
      <c r="G11" s="9">
        <f>IF(J4="&lt;",G4/K4,IF(G7="/\",0,((K2*G4-IF(C7="/\",C4,IF(D7="/\",D4,IF(E7="/\",E4,F4)))*IF(J3="&lt;",G3,G5))/K2)))</f>
        <v>-0.45454545454545453</v>
      </c>
      <c r="H11" s="19">
        <f>IF(J4="&lt;",H4/K4,((K2*H4-IF(C7="/\",C4,IF(D7="/\",D4,IF(E7="/\",E4,IF(F7="/\",F4,G4))))*IF(J3="&lt;",H3,H5))/K2))</f>
        <v>44.72727272727273</v>
      </c>
      <c r="I11" s="19">
        <f>(IF(C14="/\",H11/C11,IF(D14="/\",H11/D11,IF(E14="/\",H11/E11,IF(F14="/\",H11/F11,IF(G14="/\",H11/G11,))))))</f>
        <v>12</v>
      </c>
      <c r="J11" s="2" t="str">
        <f>IF(AND(I11=MIN(I10:I12),0&lt;MIN(I10:I12)),"&lt;","")</f>
        <v>&lt;</v>
      </c>
      <c r="K11" s="21">
        <f>(IF(C14="/\",C11,IF(D14="/\",D11,IF(E14="/\",E11,IF(F14="/\",F11,IF(G14="/\",G11,))))))</f>
        <v>3.727272727272727</v>
      </c>
      <c r="L11" s="21" t="str">
        <f>(IF(C14="/\","C4",IF(D14="/\","D4",IF(E14="/\","E4",IF(F14="/\","F4",IF(G14="/\","G4",))))))</f>
        <v>D4</v>
      </c>
    </row>
    <row r="12" spans="2:12" ht="12.75">
      <c r="B12" s="13" t="str">
        <f>IF(J5="&lt;",(IF(C7="/\","X1",IF(D7="/\","X2",IF(E7="/\","X3",IF(F7="/\","X4",IF(G7="/\","X5",)))))),B5)</f>
        <v>X1</v>
      </c>
      <c r="C12" s="9">
        <f>IF(J5="&lt;",C5/K5,IF(C7="/\",0,((K2*C5-IF(D7="/\",D5,IF(E7="/\",E5,IF(F7="/\",F5,G5)))*IF(J3="&lt;",C3,C4))/K2)))</f>
        <v>1</v>
      </c>
      <c r="D12" s="9">
        <f>IF(J5="&lt;",D5/K5,IF(D7="/\",0,((K2*D5-IF(C7="/\",C5,IF(E7="/\",E5,IF(F7="/\",F5,G5)))*IF(J3="&lt;",D3,D4))/K2)))</f>
        <v>0.45454545454545453</v>
      </c>
      <c r="E12" s="9">
        <f>IF(J5="&lt;",E5/K5,IF(E7="/\",0,((K2*E5-IF(C7="/\",C5,IF(D7="/\",D5,IF(F7="/\",F5,G5)))*IF(J3="&lt;",E3,E4))/K2)))</f>
        <v>0</v>
      </c>
      <c r="F12" s="9">
        <f>IF(J5="&lt;",F5/K5,IF(F7="/\",0,((K2*F5-IF(C7="/\",C5,IF(D7="/\",D5,IF(E7="/\",E5,G5)))*IF(J3="&lt;",F3,F4))/K2)))</f>
        <v>0</v>
      </c>
      <c r="G12" s="9">
        <f>IF(J5="&lt;",G5/K5,IF(G7="/\",0,((K2*G5-IF(C7="/\",C5,IF(D7="/\",D5,IF(E7="/\",E5,F5)))*IF(J3="&lt;",G3,G4))/K2)))</f>
        <v>0.09090909090909091</v>
      </c>
      <c r="H12" s="19">
        <f>IF(J5="&lt;",H5/K5,((K2*H5-IF(C7="/\",C5,IF(D7="/\",D5,IF(E7="/\",E5,IF(F7="/\",F5,G5))))*IF(J3="&lt;",H3,H4))/K2))</f>
        <v>30.454545454545453</v>
      </c>
      <c r="I12" s="19">
        <f>(IF(C14="/\",H12/C12,IF(D14="/\",H12/D12,IF(E14="/\",H12/E12,IF(F14="/\",H12/F12,IF(G14="/\",H12/G12,))))))</f>
        <v>67</v>
      </c>
      <c r="J12" s="2">
        <f>IF(AND(I12=MIN(I10:I12),0&lt;MIN(I10:I12)),"&lt;","")</f>
      </c>
      <c r="K12" s="21">
        <f>(IF(C14="/\",C12,IF(D14="/\",D12,IF(E14="/\",E12,IF(F14="/\",F12,IF(G14="/\",G12,))))))</f>
        <v>0.45454545454545453</v>
      </c>
      <c r="L12" s="21" t="str">
        <f>(IF(C14="/\","C5",IF(D14="/\","D5",IF(E14="/\","E5",IF(F14="/\","F5",IF(G14="/\","G5",))))))</f>
        <v>D5</v>
      </c>
    </row>
    <row r="13" spans="2:11" ht="13.5" thickBot="1">
      <c r="B13" s="14" t="s">
        <v>8</v>
      </c>
      <c r="C13" s="11">
        <f>IF(C7="/\",0,(K2*C6-IF(D7="/\",D6,IF(E7="/\",E6,IF(F7="/\",F6,G6)))*IF(J3="&lt;",C3,IF(J4="&lt;",C4,C5))/K2))</f>
        <v>0</v>
      </c>
      <c r="D13" s="4">
        <f>IF(D7="/\",0,((K2*D6-IF(C7="/\",C6,IF(E7="/\",E6,IF(F7="/\",F6,G6)))*IF(J3="&lt;",D3,IF(J4="&lt;",D4,D5)))/K2))</f>
        <v>-0.6363636363636364</v>
      </c>
      <c r="E13" s="4">
        <f>IF(E7="/\",0,((K2*E6-IF(C7="/\",C6,IF(D7="/\",D6,IF(F7="/\",F6,G6)))*IF(J3="&lt;",E3,IF(J4="&lt;",E4,E5)))/K2))</f>
        <v>0</v>
      </c>
      <c r="F13" s="4">
        <f>IF(F7="/\",0,((K2*F6-IF(C7="/\",C6,IF(D7="/\",D6,IF(E7="/\",E6,G6)))*IF(J3="&lt;",F3,IF(J4="&lt;",F4,F5)))/K2))</f>
        <v>0</v>
      </c>
      <c r="G13" s="17">
        <f>IF(G7="/\",0,((K2*G6-IF(C7="/\",C6,IF(D7="/\",D6,IF(E7="/\",E6,F6)))*IF(J3="&lt;",G3,IF(J4="&lt;",G4,G5)))/K2))</f>
        <v>2.272727272727273</v>
      </c>
      <c r="H13" s="20">
        <f>(K2*H6-IF(C7="/\",C6,IF(D7="/\",D6,IF(E7="/\",E6,IF(F7="/\",F6,G6))))*IF(J3="&lt;",H3,IF(J4="&lt;",H4,H5)))/K2</f>
        <v>761.3636363636364</v>
      </c>
      <c r="I13" s="20"/>
      <c r="J13" s="25" t="str">
        <f>IF(MIN(C13:G13)&gt;=0,"Оптимальное решение","Решение не оптимальное")</f>
        <v>Решение не оптимальное</v>
      </c>
      <c r="K13" s="26"/>
    </row>
    <row r="14" spans="3:7" ht="12.75">
      <c r="C14" s="2">
        <f>IF(AND(C13=MIN(C13:G13),0&gt;MIN(C13:G13)),"/\","")</f>
      </c>
      <c r="D14" s="2" t="str">
        <f>IF(AND(D13=MIN(C13:G13),0&gt;MIN(C13:G13)),"/\","")</f>
        <v>/\</v>
      </c>
      <c r="E14" s="2">
        <f>IF(AND(E13=MIN(C13:G13),0&gt;MIN(C13:G13)),"/\","")</f>
      </c>
      <c r="F14" s="2">
        <f>IF(AND(F13=MIN(C13:G13),0&gt;MIN(C13:G13)),"/\","")</f>
      </c>
      <c r="G14" s="2">
        <f>IF(AND(G13=MIN(C13:G13),0&gt;MIN(C13:G13)),"/\","")</f>
      </c>
    </row>
    <row r="15" ht="13.5" thickBot="1"/>
    <row r="16" spans="2:11" ht="13.5" thickBot="1">
      <c r="B16" s="6" t="s">
        <v>9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10</v>
      </c>
      <c r="I16" s="8" t="s">
        <v>11</v>
      </c>
      <c r="K16" s="21">
        <f>IF(J17="&lt;",K17,IF(J18="&lt;",K18,K19))</f>
        <v>0</v>
      </c>
    </row>
    <row r="17" spans="2:12" ht="12.75">
      <c r="B17" s="12" t="str">
        <f>IF(J10="&lt;",(IF(C14="/\","X1",IF(D14="/\","X2",IF(E14="/\","X3",IF(F14="/\","X4",IF(G14="/\","X5",)))))),B10)</f>
        <v>X3</v>
      </c>
      <c r="C17" s="9">
        <f>IF(J10="&lt;",C10/K10,IF(C14="/\",0,((K9*C10-IF(D14="/\",D10,IF(E14="/\",E10,IF(F14="/\",F10,G10)))*IF(J11="&lt;",C11,C12))/K9)))</f>
        <v>0</v>
      </c>
      <c r="D17" s="9">
        <f>IF(J10="&lt;",D10/K10,IF(D14="/\",0,((K9*D10-IF(C14="/\",C10,IF(E14="/\",E10,IF(F14="/\",F10,G10)))*IF(J11="&lt;",D11,D12))/K9)))</f>
        <v>0</v>
      </c>
      <c r="E17" s="9">
        <f>IF(J10="&lt;",E10/K10,IF(E14="/\",0,((K9*E10-IF(C14="/\",C10,IF(D14="/\",D10,IF(F14="/\",F10,G10)))*IF(J11="&lt;",E11,E12))/K9)))</f>
        <v>1</v>
      </c>
      <c r="F17" s="9">
        <f>IF(J10="&lt;",F10/K10,IF(F14="/\",0,((K9*F10-IF(C14="/\",C10,IF(D14="/\",D10,IF(E14="/\",E10,G10)))*IF(J11="&lt;",F11,F12))/K9)))</f>
        <v>-3</v>
      </c>
      <c r="G17" s="9">
        <f>IF(J10="&lt;",G10/K10,IF(G14="/\",0,((K9*G10-IF(C14="/\",C10,IF(D14="/\",D10,IF(E14="/\",E10,F10)))*IF(J11="&lt;",G11,G12))/K9)))</f>
        <v>1.0000000000000002</v>
      </c>
      <c r="H17" s="18">
        <f>IF(J10="&lt;",H10/K10,((K9*H10-IF(C14="/\",C10,IF(D14="/\",D10,IF(E14="/\",E10,IF(F14="/\",F10,G10))))*IF(J11="&lt;",H11,H12))/K9))</f>
        <v>123</v>
      </c>
      <c r="I17" s="18">
        <f>(IF(C21="/\",H17/C17,IF(D21="/\",H17/D17,IF(E21="/\",H17/E17,IF(F21="/\",H17/F17,IF(G21="/\",H17/G17,))))))</f>
        <v>0</v>
      </c>
      <c r="J17" s="2">
        <f>IF(AND(I17=MIN(I10:I12),0&lt;MIN(I10:I12)),"&lt;","")</f>
      </c>
      <c r="K17" s="21">
        <f>(IF(C21="/\",C17,IF(D21="/\",D17,IF(E21="/\",E17,IF(F21="/\",F17,IF(G21="/\",G17,))))))</f>
        <v>0</v>
      </c>
      <c r="L17" s="21">
        <f>(IF(C21="/\","C3",IF(D21="/\","D3",IF(E21="/\","E3",IF(F21="/\","F3",IF(G21="/\","G3",))))))</f>
        <v>0</v>
      </c>
    </row>
    <row r="18" spans="2:12" ht="12.75">
      <c r="B18" s="13" t="str">
        <f>IF(J11="&lt;",(IF(C14="/\","X1",IF(D14="/\","X2",IF(E14="/\","X3",IF(F14="/\","X4",IF(G14="/\","X5",)))))),B11)</f>
        <v>X2</v>
      </c>
      <c r="C18" s="9">
        <f>IF(J11="&lt;",C11/K11,IF(C14="/\",0,((K9*C11-IF(D14="/\",D11,IF(E14="/\",E11,IF(F14="/\",F11,G11)))*IF(J10="&lt;",C10,C12))/K9)))</f>
        <v>0</v>
      </c>
      <c r="D18" s="9">
        <f>IF(J11="&lt;",D11/K11,IF(D14="/\",0,((K9*D11-IF(C14="/\",C11,IF(E14="/\",E11,IF(F14="/\",F11,G11)))*IF(J10="&lt;",D10,D12))/K9)))</f>
        <v>1</v>
      </c>
      <c r="E18" s="9">
        <f>IF(J11="&lt;",E11/K11,IF(E14="/\",0,((K9*E11-IF(C14="/\",C11,IF(D14="/\",D11,IF(F14="/\",F11,G11)))*IF(J10="&lt;",E10,E12))/K9)))</f>
        <v>0</v>
      </c>
      <c r="F18" s="9">
        <f>IF(J11="&lt;",F11/K11,IF(F14="/\",0,((K9*F11-IF(C14="/\",C11,IF(D14="/\",D11,IF(E14="/\",E11,G11)))*IF(J10="&lt;",F10,F12))/K9)))</f>
        <v>0.2682926829268293</v>
      </c>
      <c r="G18" s="9">
        <f>IF(J11="&lt;",G11/K11,IF(G14="/\",0,((K9*G11-IF(C14="/\",C11,IF(D14="/\",D11,IF(E14="/\",E11,F11)))*IF(J10="&lt;",G10,G12))/K9)))</f>
        <v>-0.12195121951219512</v>
      </c>
      <c r="H18" s="19">
        <f>IF(J11="&lt;",H11/K11,((K9*H11-IF(C14="/\",C11,IF(D14="/\",D11,IF(E14="/\",E11,IF(F14="/\",F11,G11))))*IF(J10="&lt;",H10,H12))/K9))</f>
        <v>12</v>
      </c>
      <c r="I18" s="19">
        <f>(IF(C21="/\",H18/C18,IF(D21="/\",H18/D18,IF(E21="/\",H18/E18,IF(F21="/\",H18/F18,IF(G21="/\",H18/G18,))))))</f>
        <v>0</v>
      </c>
      <c r="J18" s="2">
        <f>IF(AND(I18=MIN(I10:I12),0&lt;MIN(I10:I12)),"&lt;","")</f>
      </c>
      <c r="K18" s="21">
        <f>(IF(C21="/\",C18,IF(D21="/\",D18,IF(E21="/\",E18,IF(F21="/\",F18,IF(G21="/\",G18,))))))</f>
        <v>0</v>
      </c>
      <c r="L18" s="21">
        <f>(IF(C21="/\","C4",IF(D21="/\","D4",IF(E21="/\","E4",IF(F21="/\","F4",IF(G21="/\","G4",))))))</f>
        <v>0</v>
      </c>
    </row>
    <row r="19" spans="2:12" ht="12.75">
      <c r="B19" s="13" t="str">
        <f>IF(J12="&lt;",(IF(C14="/\","X1",IF(D14="/\","X2",IF(E14="/\","X3",IF(F14="/\","X4",IF(G14="/\","X5",)))))),B12)</f>
        <v>X1</v>
      </c>
      <c r="C19" s="9">
        <f>IF(J12="&lt;",C12/K12,IF(C14="/\",0,((K9*C12-IF(D14="/\",D12,IF(E14="/\",E12,IF(F14="/\",F12,G12)))*IF(J10="&lt;",C10,C11))/K9)))</f>
        <v>1</v>
      </c>
      <c r="D19" s="9">
        <f>IF(J12="&lt;",D12/K12,IF(D14="/\",0,((K9*D12-IF(C14="/\",C12,IF(E14="/\",E12,IF(F14="/\",F12,G12)))*IF(J10="&lt;",D10,D11))/K9)))</f>
        <v>0</v>
      </c>
      <c r="E19" s="9">
        <f>IF(J12="&lt;",E12/K12,IF(E14="/\",0,((K9*E12-IF(C14="/\",C12,IF(D14="/\",D12,IF(F14="/\",F12,G12)))*IF(J10="&lt;",E10,E11))/K9)))</f>
        <v>0</v>
      </c>
      <c r="F19" s="9">
        <f>IF(J12="&lt;",F12/K12,IF(F14="/\",0,((K9*F12-IF(C14="/\",C12,IF(D14="/\",D12,IF(E14="/\",E12,G12)))*IF(J10="&lt;",F10,F11))/K9)))</f>
        <v>-0.12195121951219512</v>
      </c>
      <c r="G19" s="9">
        <f>IF(J12="&lt;",G12/K12,IF(G14="/\",0,((K9*G12-IF(C14="/\",C12,IF(D14="/\",D12,IF(E14="/\",E12,F12)))*IF(J10="&lt;",G10,G11))/K9)))</f>
        <v>0.14634146341463414</v>
      </c>
      <c r="H19" s="19">
        <f>IF(J12="&lt;",H12/K12,((K9*H12-IF(C14="/\",C12,IF(D14="/\",D12,IF(E14="/\",E12,IF(F14="/\",F12,G12))))*IF(J10="&lt;",H10,H11))/K9))</f>
        <v>25</v>
      </c>
      <c r="I19" s="19">
        <f>(IF(C21="/\",H19/C19,IF(D21="/\",H19/D19,IF(E21="/\",H19/E19,IF(F21="/\",H19/F19,IF(G21="/\",H19/G19,))))))</f>
        <v>0</v>
      </c>
      <c r="J19" s="2">
        <f>IF(AND(I19=MIN(I10:I12),0&lt;MIN(I10:I12)),"&lt;","")</f>
      </c>
      <c r="K19" s="21">
        <f>(IF(C21="/\",C19,IF(D21="/\",D19,IF(E21="/\",E19,IF(F21="/\",F19,IF(G21="/\",G19,))))))</f>
        <v>0</v>
      </c>
      <c r="L19" s="21">
        <f>(IF(C21="/\","C5",IF(D21="/\","D5",IF(E21="/\","E5",IF(F21="/\","F5",IF(G21="/\","G5",))))))</f>
        <v>0</v>
      </c>
    </row>
    <row r="20" spans="2:11" ht="13.5" thickBot="1">
      <c r="B20" s="14" t="s">
        <v>8</v>
      </c>
      <c r="C20" s="11">
        <f>IF(C14="/\",0,(K9*C13-IF(D14="/\",D13,IF(E14="/\",E13,IF(F14="/\",F13,G13)))*IF(J10="&lt;",C10,IF(J11="&lt;",C11,C12))/K9))</f>
        <v>0</v>
      </c>
      <c r="D20" s="4">
        <f>IF(D14="/\",0,((K9*D13-IF(C14="/\",C13,IF(E14="/\",E13,IF(F14="/\",F13,G13)))*IF(J10="&lt;",D10,IF(J11="&lt;",D11,D12)))/K9))</f>
        <v>0</v>
      </c>
      <c r="E20" s="4">
        <f>IF(E14="/\",0,((K9*E13-IF(C14="/\",C13,IF(D14="/\",D13,IF(F14="/\",F13,G13)))*IF(J10="&lt;",E10,IF(J11="&lt;",E11,E12)))/K9))</f>
        <v>0</v>
      </c>
      <c r="F20" s="4">
        <f>IF(F14="/\",0,((K9*F13-IF(C14="/\",C13,IF(D14="/\",D13,IF(E14="/\",E13,G13)))*IF(J10="&lt;",F10,IF(J11="&lt;",F11,F12)))/K9))</f>
        <v>0.17073170731707318</v>
      </c>
      <c r="G20" s="17">
        <f>IF(G14="/\",0,((K9*G13-IF(C14="/\",C13,IF(D14="/\",D13,IF(E14="/\",E13,F13)))*IF(J10="&lt;",G10,IF(J11="&lt;",G11,G12)))/K9))</f>
        <v>2.1951219512195124</v>
      </c>
      <c r="H20" s="20">
        <f>(K9*H13-IF(C14="/\",C13,IF(D14="/\",D13,IF(E14="/\",E13,IF(F14="/\",F13,G13))))*IF(J10="&lt;",H10,IF(J11="&lt;",H11,H12)))/K9</f>
        <v>769.0000000000001</v>
      </c>
      <c r="I20" s="20"/>
      <c r="J20" s="25" t="str">
        <f>IF(MIN(C20:G20)&gt;=0,"Оптимальное решение","Решение не оптимальное")</f>
        <v>Оптимальное решение</v>
      </c>
      <c r="K20" s="26"/>
    </row>
    <row r="21" spans="3:7" ht="12.75">
      <c r="C21" s="2">
        <f>IF(AND(C20=MIN(C20:G20),0&gt;MIN(C20:G20)),"/\","")</f>
      </c>
      <c r="D21" s="2">
        <f>IF(AND(D20=MIN(C20:G20),0&gt;MIN(C20:G20)),"/\","")</f>
      </c>
      <c r="E21" s="2">
        <f>IF(AND(E20=MIN(C20:G20),0&gt;MIN(C20:G20)),"/\","")</f>
      </c>
      <c r="F21" s="2">
        <f>IF(AND(F20=MIN(C20:G20),0&gt;MIN(C20:G20)),"/\","")</f>
      </c>
      <c r="G21" s="2">
        <f>IF(AND(G20=MIN(C20:G20),0&gt;MIN(C20:G20)),"/\","")</f>
      </c>
    </row>
    <row r="22" spans="2:12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2.75">
      <c r="B23" s="24"/>
      <c r="C23" s="24"/>
      <c r="D23" s="24"/>
      <c r="E23" s="24"/>
      <c r="F23" s="24"/>
      <c r="G23" s="24"/>
      <c r="H23" s="24"/>
      <c r="I23" s="24"/>
      <c r="J23" s="22"/>
      <c r="K23" s="23"/>
      <c r="L23" s="22"/>
    </row>
    <row r="24" spans="2:12" ht="12.75">
      <c r="B24" s="24"/>
      <c r="C24" s="22"/>
      <c r="D24" s="22"/>
      <c r="E24" s="22"/>
      <c r="F24" s="22"/>
      <c r="G24" s="22"/>
      <c r="H24" s="22"/>
      <c r="I24" s="22"/>
      <c r="J24" s="22"/>
      <c r="K24" s="23"/>
      <c r="L24" s="23"/>
    </row>
    <row r="25" spans="2:12" ht="12.75">
      <c r="B25" s="24"/>
      <c r="C25" s="22"/>
      <c r="D25" s="22"/>
      <c r="E25" s="22"/>
      <c r="F25" s="22"/>
      <c r="G25" s="22"/>
      <c r="H25" s="22"/>
      <c r="I25" s="22"/>
      <c r="J25" s="22"/>
      <c r="K25" s="23"/>
      <c r="L25" s="23"/>
    </row>
    <row r="26" spans="2:12" ht="12.75">
      <c r="B26" s="24"/>
      <c r="C26" s="22"/>
      <c r="D26" s="22"/>
      <c r="E26" s="22"/>
      <c r="F26" s="22"/>
      <c r="G26" s="22"/>
      <c r="H26" s="22"/>
      <c r="I26" s="22"/>
      <c r="J26" s="22"/>
      <c r="K26" s="23"/>
      <c r="L26" s="23"/>
    </row>
    <row r="27" spans="2:12" ht="12.75">
      <c r="B27" s="24"/>
      <c r="C27" s="22"/>
      <c r="D27" s="22"/>
      <c r="E27" s="22"/>
      <c r="F27" s="22"/>
      <c r="G27" s="22"/>
      <c r="H27" s="22"/>
      <c r="I27" s="22"/>
      <c r="J27" s="27"/>
      <c r="K27" s="27"/>
      <c r="L27" s="22"/>
    </row>
    <row r="28" spans="2:12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4">
    <mergeCell ref="J6:K6"/>
    <mergeCell ref="J13:K13"/>
    <mergeCell ref="J20:K20"/>
    <mergeCell ref="J27:K2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selection activeCell="B51" sqref="B51"/>
    </sheetView>
  </sheetViews>
  <sheetFormatPr defaultColWidth="9.00390625" defaultRowHeight="12.75"/>
  <cols>
    <col min="1" max="8" width="11.125" style="2" customWidth="1"/>
    <col min="9" max="9" width="14.125" style="2" customWidth="1"/>
    <col min="10" max="10" width="11.125" style="2" customWidth="1"/>
    <col min="11" max="11" width="16.625" style="2" customWidth="1"/>
    <col min="12" max="16384" width="11.125" style="2" customWidth="1"/>
  </cols>
  <sheetData>
    <row r="1" spans="3:7" ht="13.5" thickBot="1">
      <c r="C1" s="2">
        <v>15</v>
      </c>
      <c r="D1" s="2">
        <v>12</v>
      </c>
      <c r="E1" s="2">
        <v>0</v>
      </c>
      <c r="F1" s="2">
        <v>0</v>
      </c>
      <c r="G1" s="2">
        <v>0</v>
      </c>
    </row>
    <row r="2" spans="2:11" ht="13.5" thickBot="1">
      <c r="B2" s="6" t="s">
        <v>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10</v>
      </c>
      <c r="I2" s="8" t="s">
        <v>11</v>
      </c>
      <c r="K2" s="21">
        <f>IF(J3="&lt;",K3,IF(J4="&lt;",K4,K5))</f>
        <v>3</v>
      </c>
    </row>
    <row r="3" spans="2:12" ht="12.75">
      <c r="B3" s="12" t="s">
        <v>5</v>
      </c>
      <c r="C3" s="9">
        <v>2</v>
      </c>
      <c r="D3" s="5">
        <v>3</v>
      </c>
      <c r="E3" s="5">
        <v>1</v>
      </c>
      <c r="F3" s="5">
        <v>0</v>
      </c>
      <c r="G3" s="15">
        <v>0</v>
      </c>
      <c r="H3" s="18">
        <v>80</v>
      </c>
      <c r="I3" s="18">
        <f>(IF(C7="/\",H3/C3,IF(D7="/\",H3/D3,IF(E7="/\",H3/E3,IF(F7="/\",H3/F3,IF(G7="/\",H3/G3,))))))</f>
        <v>40</v>
      </c>
      <c r="J3" s="2">
        <f>IF(I3=MIN(I3:I5),"&lt;","")</f>
      </c>
      <c r="K3" s="21">
        <f>(IF(C7="/\",C3,IF(D7="/\",D3,IF(E7="/\",E3,IF(F7="/\",F3,IF(G7="/\",G3,))))))</f>
        <v>2</v>
      </c>
      <c r="L3" s="21" t="str">
        <f>(IF(C7="/\","C3",IF(D7="/\","D3",IF(E7="/\","E3",IF(F7="/\","F3",IF(G7="/\","G3",))))))</f>
        <v>C3</v>
      </c>
    </row>
    <row r="4" spans="2:12" ht="12.75">
      <c r="B4" s="13" t="s">
        <v>6</v>
      </c>
      <c r="C4" s="10">
        <v>2</v>
      </c>
      <c r="D4" s="3">
        <v>2</v>
      </c>
      <c r="E4" s="3">
        <v>0</v>
      </c>
      <c r="F4" s="3">
        <v>1</v>
      </c>
      <c r="G4" s="16">
        <v>0</v>
      </c>
      <c r="H4" s="19">
        <v>58</v>
      </c>
      <c r="I4" s="19">
        <f>(IF(C7="/\",H4/C4,IF(D7="/\",H4/D4,IF(E7="/\",H4/E4,IF(F7="/\",H4/F4,IF(G7="/\",H4/G4,))))))</f>
        <v>29</v>
      </c>
      <c r="J4" s="2">
        <f>IF(I4=MIN(I3:I5),"&lt;","")</f>
      </c>
      <c r="K4" s="21">
        <f>(IF(C7="/\",C4,IF(D7="/\",D4,IF(E7="/\",E4,IF(F7="/\",F4,IF(G7="/\",G4,))))))</f>
        <v>2</v>
      </c>
      <c r="L4" s="21" t="str">
        <f>(IF(C7="/\","C4",IF(D7="/\","D4",IF(E7="/\","E4",IF(F7="/\","F4",IF(G7="/\","G4",))))))</f>
        <v>C4</v>
      </c>
    </row>
    <row r="5" spans="2:12" ht="12.75">
      <c r="B5" s="13" t="s">
        <v>7</v>
      </c>
      <c r="C5" s="10">
        <v>3</v>
      </c>
      <c r="D5" s="3">
        <v>2</v>
      </c>
      <c r="E5" s="3">
        <v>0</v>
      </c>
      <c r="F5" s="3">
        <v>0</v>
      </c>
      <c r="G5" s="16">
        <v>1</v>
      </c>
      <c r="H5" s="19">
        <v>75</v>
      </c>
      <c r="I5" s="19">
        <f>(IF(C7="/\",H5/C5,IF(D7="/\",H5/D5,IF(E7="/\",H5/E5,IF(F7="/\",H5/F5,IF(G7="/\",H5/G5,))))))</f>
        <v>25</v>
      </c>
      <c r="J5" s="2" t="str">
        <f>IF(I5=MIN(I3:I5),"&lt;","")</f>
        <v>&lt;</v>
      </c>
      <c r="K5" s="21">
        <f>(IF(C7="/\",C5,IF(D7="/\",D5,IF(E7="/\",E5,IF(F7="/\",F5,IF(G7="/\",G5,))))))</f>
        <v>3</v>
      </c>
      <c r="L5" s="21" t="str">
        <f>(IF(C7="/\","C5",IF(D7="/\","D5",IF(E7="/\","E5",IF(F7="/\","F5",IF(G7="/\","G5",))))))</f>
        <v>C5</v>
      </c>
    </row>
    <row r="6" spans="2:11" ht="13.5" thickBot="1">
      <c r="B6" s="14" t="s">
        <v>8</v>
      </c>
      <c r="C6" s="11">
        <f>-C1</f>
        <v>-15</v>
      </c>
      <c r="D6" s="4">
        <f>-D1</f>
        <v>-12</v>
      </c>
      <c r="E6" s="4">
        <v>0</v>
      </c>
      <c r="F6" s="4">
        <v>0</v>
      </c>
      <c r="G6" s="17">
        <v>0</v>
      </c>
      <c r="H6" s="20">
        <v>0</v>
      </c>
      <c r="I6" s="20"/>
      <c r="J6" s="25" t="str">
        <f>IF(MIN(C6:G6)&gt;=0,"Оптимальное решение","Решение не оптимальное")</f>
        <v>Решение не оптимальное</v>
      </c>
      <c r="K6" s="26"/>
    </row>
    <row r="7" spans="3:13" ht="12.75">
      <c r="C7" s="2" t="str">
        <f>IF(C6=MIN(C6:G6),"/\","")</f>
        <v>/\</v>
      </c>
      <c r="D7" s="2">
        <f>IF(D6=MIN(C6:G6),"/\","")</f>
      </c>
      <c r="E7" s="2">
        <f>IF(E6=MIN(C6:G6),"/\","")</f>
      </c>
      <c r="F7" s="2">
        <f>IF(F6=MIN(C6:G6),"/\","")</f>
      </c>
      <c r="G7" s="2">
        <f>IF(G6=MIN(C6:G6),"/\","")</f>
      </c>
      <c r="M7" s="1"/>
    </row>
    <row r="8" ht="13.5" thickBot="1"/>
    <row r="9" spans="2:11" ht="13.5" thickBot="1">
      <c r="B9" s="6" t="s">
        <v>9</v>
      </c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10</v>
      </c>
      <c r="I9" s="8" t="s">
        <v>11</v>
      </c>
      <c r="K9" s="21">
        <f>IF(J10="&lt;",K10,IF(J11="&lt;",K11,K12))</f>
        <v>0.6666666666666666</v>
      </c>
    </row>
    <row r="10" spans="2:12" ht="12.75">
      <c r="B10" s="12" t="str">
        <f>IF(J3="&lt;",(IF(C7="/\","X1",IF(D7="/\","X2",IF(E7="/\","X3",IF(F7="/\","X4",IF(G7="/\","X5",)))))),B3)</f>
        <v>X3</v>
      </c>
      <c r="C10" s="9">
        <f>IF(J3="&lt;",C3/K3,IF(C7="/\",0,((K2*C3-IF(D7="/\",D3,IF(E7="/\",E3,IF(F7="/\",F3,G3)))*IF(J4="&lt;",C4,C5))/K2)))</f>
        <v>0</v>
      </c>
      <c r="D10" s="9">
        <f>IF(J3="&lt;",D3/K3,IF(D7="/\",0,((K2*D3-IF(C7="/\",C3,IF(E7="/\",E3,IF(F7="/\",F3,G3)))*IF(J4="&lt;",D4,D5))/K2)))</f>
        <v>1.6666666666666667</v>
      </c>
      <c r="E10" s="9">
        <f>IF(J3="&lt;",E3/K3,IF(E7="/\",0,((K2*E3-IF(C7="/\",C3,IF(D7="/\",D3,IF(F7="/\",F3,G3)))*IF(J4="&lt;",E4,E5))/K2)))</f>
        <v>1</v>
      </c>
      <c r="F10" s="9">
        <f>IF(J3="&lt;",F3/K3,IF(F7="/\",0,((K2*F3-IF(C7="/\",C3,IF(D7="/\",D3,IF(E7="/\",E3,G3)))*IF(J4="&lt;",F4,F5))/K2)))</f>
        <v>0</v>
      </c>
      <c r="G10" s="9">
        <f>IF(J3="&lt;",G3/K3,IF(G7="/\",0,((K2*G3-IF(C7="/\",C3,IF(D7="/\",D3,IF(E7="/\",E3,F3)))*IF(J4="&lt;",G4,G5))/K2)))</f>
        <v>-0.6666666666666666</v>
      </c>
      <c r="H10" s="18">
        <f>IF(J3="&lt;",H3/K3,((K2*H3-IF(C7="/\",C3,IF(D7="/\",D3,IF(E7="/\",E3,IF(F7="/\",F3,G3))))*IF(J4="&lt;",H4,H5))/K2))</f>
        <v>30</v>
      </c>
      <c r="I10" s="18">
        <f>(IF(C14="/\",H10/C10,IF(D14="/\",H10/D10,IF(E14="/\",H10/E10,IF(F14="/\",H10/F10,IF(G14="/\",H10/G10,))))))</f>
        <v>18</v>
      </c>
      <c r="J10" s="2">
        <f>IF(AND(I10=MIN(I10:I12),0&lt;MIN(I10:I12)),"&lt;","")</f>
      </c>
      <c r="K10" s="21">
        <f>(IF(C14="/\",C10,IF(D14="/\",D10,IF(E14="/\",E10,IF(F14="/\",F10,IF(G14="/\",G10,))))))</f>
        <v>1.6666666666666667</v>
      </c>
      <c r="L10" s="21" t="str">
        <f>(IF(C14="/\","C3",IF(D14="/\","D3",IF(E14="/\","E3",IF(F14="/\","F3",IF(G14="/\","G3",))))))</f>
        <v>D3</v>
      </c>
    </row>
    <row r="11" spans="2:12" ht="12.75">
      <c r="B11" s="13" t="str">
        <f>IF(J4="&lt;",(IF(C7="/\","X1",IF(D7="/\","X2",IF(E7="/\","X3",IF(F7="/\","X4",IF(G7="/\","X5",)))))),B4)</f>
        <v>X4</v>
      </c>
      <c r="C11" s="9">
        <f>IF(J4="&lt;",C4/K4,IF(C7="/\",0,((K2*C4-IF(D7="/\",D4,IF(E7="/\",E4,IF(F7="/\",F4,G4)))*IF(J3="&lt;",C3,C5))/K2)))</f>
        <v>0</v>
      </c>
      <c r="D11" s="9">
        <f>IF(J4="&lt;",D4/K4,IF(D7="/\",0,((K2*D4-IF(C7="/\",C4,IF(E7="/\",E4,IF(F7="/\",F4,G4)))*IF(J3="&lt;",D3,D5))/K2)))</f>
        <v>0.6666666666666666</v>
      </c>
      <c r="E11" s="9">
        <f>IF(J4="&lt;",E4/K4,IF(E7="/\",0,((K2*E4-IF(C7="/\",C4,IF(D7="/\",D4,IF(F7="/\",F4,G4)))*IF(J3="&lt;",E3,E5))/K2)))</f>
        <v>0</v>
      </c>
      <c r="F11" s="9">
        <f>IF(J4="&lt;",F4/K4,IF(F7="/\",0,((K2*F4-IF(C7="/\",C4,IF(D7="/\",D4,IF(E7="/\",E4,G4)))*IF(J3="&lt;",F3,F5))/K2)))</f>
        <v>1</v>
      </c>
      <c r="G11" s="9">
        <f>IF(J4="&lt;",G4/K4,IF(G7="/\",0,((K2*G4-IF(C7="/\",C4,IF(D7="/\",D4,IF(E7="/\",E4,F4)))*IF(J3="&lt;",G3,G5))/K2)))</f>
        <v>-0.6666666666666666</v>
      </c>
      <c r="H11" s="19">
        <f>IF(J4="&lt;",H4/K4,((K2*H4-IF(C7="/\",C4,IF(D7="/\",D4,IF(E7="/\",E4,IF(F7="/\",F4,G4))))*IF(J3="&lt;",H3,H5))/K2))</f>
        <v>8</v>
      </c>
      <c r="I11" s="19">
        <f>(IF(C14="/\",H11/C11,IF(D14="/\",H11/D11,IF(E14="/\",H11/E11,IF(F14="/\",H11/F11,IF(G14="/\",H11/G11,))))))</f>
        <v>12</v>
      </c>
      <c r="J11" s="2" t="str">
        <f>IF(AND(I11=MIN(I10:I12),0&lt;MIN(I10:I12)),"&lt;","")</f>
        <v>&lt;</v>
      </c>
      <c r="K11" s="21">
        <f>(IF(C14="/\",C11,IF(D14="/\",D11,IF(E14="/\",E11,IF(F14="/\",F11,IF(G14="/\",G11,))))))</f>
        <v>0.6666666666666666</v>
      </c>
      <c r="L11" s="21" t="str">
        <f>(IF(C14="/\","C4",IF(D14="/\","D4",IF(E14="/\","E4",IF(F14="/\","F4",IF(G14="/\","G4",))))))</f>
        <v>D4</v>
      </c>
    </row>
    <row r="12" spans="2:12" ht="12.75">
      <c r="B12" s="13" t="str">
        <f>IF(J5="&lt;",(IF(C7="/\","X1",IF(D7="/\","X2",IF(E7="/\","X3",IF(F7="/\","X4",IF(G7="/\","X5",)))))),B5)</f>
        <v>X1</v>
      </c>
      <c r="C12" s="9">
        <f>IF(J5="&lt;",C5/K5,IF(C7="/\",0,((K2*C5-IF(D7="/\",D5,IF(E7="/\",E5,IF(F7="/\",F5,G5)))*IF(J3="&lt;",C3,C4))/K2)))</f>
        <v>1</v>
      </c>
      <c r="D12" s="9">
        <f>IF(J5="&lt;",D5/K5,IF(D7="/\",0,((K2*D5-IF(C7="/\",C5,IF(E7="/\",E5,IF(F7="/\",F5,G5)))*IF(J3="&lt;",D3,D4))/K2)))</f>
        <v>0.6666666666666666</v>
      </c>
      <c r="E12" s="9">
        <f>IF(J5="&lt;",E5/K5,IF(E7="/\",0,((K2*E5-IF(C7="/\",C5,IF(D7="/\",D5,IF(F7="/\",F5,G5)))*IF(J3="&lt;",E3,E4))/K2)))</f>
        <v>0</v>
      </c>
      <c r="F12" s="9">
        <f>IF(J5="&lt;",F5/K5,IF(F7="/\",0,((K2*F5-IF(C7="/\",C5,IF(D7="/\",D5,IF(E7="/\",E5,G5)))*IF(J3="&lt;",F3,F4))/K2)))</f>
        <v>0</v>
      </c>
      <c r="G12" s="9">
        <f>IF(J5="&lt;",G5/K5,IF(G7="/\",0,((K2*G5-IF(C7="/\",C5,IF(D7="/\",D5,IF(E7="/\",E5,F5)))*IF(J3="&lt;",G3,G4))/K2)))</f>
        <v>0.3333333333333333</v>
      </c>
      <c r="H12" s="19">
        <f>IF(J5="&lt;",H5/K5,((K2*H5-IF(C7="/\",C5,IF(D7="/\",D5,IF(E7="/\",E5,IF(F7="/\",F5,G5))))*IF(J3="&lt;",H3,H4))/K2))</f>
        <v>25</v>
      </c>
      <c r="I12" s="19">
        <f>(IF(C14="/\",H12/C12,IF(D14="/\",H12/D12,IF(E14="/\",H12/E12,IF(F14="/\",H12/F12,IF(G14="/\",H12/G12,))))))</f>
        <v>37.5</v>
      </c>
      <c r="J12" s="2">
        <f>IF(AND(I12=MIN(I10:I12),0&lt;MIN(I10:I12)),"&lt;","")</f>
      </c>
      <c r="K12" s="21">
        <f>(IF(C14="/\",C12,IF(D14="/\",D12,IF(E14="/\",E12,IF(F14="/\",F12,IF(G14="/\",G12,))))))</f>
        <v>0.6666666666666666</v>
      </c>
      <c r="L12" s="21" t="str">
        <f>(IF(C14="/\","C5",IF(D14="/\","D5",IF(E14="/\","E5",IF(F14="/\","F5",IF(G14="/\","G5",))))))</f>
        <v>D5</v>
      </c>
    </row>
    <row r="13" spans="2:11" ht="13.5" thickBot="1">
      <c r="B13" s="14" t="s">
        <v>8</v>
      </c>
      <c r="C13" s="11">
        <f>IF(C7="/\",0,(K2*C6-IF(D7="/\",D6,IF(E7="/\",E6,IF(F7="/\",F6,G6)))*IF(J3="&lt;",C3,IF(J4="&lt;",C4,C5))/K2))</f>
        <v>0</v>
      </c>
      <c r="D13" s="4">
        <f>IF(D7="/\",0,((K2*D6-IF(C7="/\",C6,IF(E7="/\",E6,IF(F7="/\",F6,G6)))*IF(J3="&lt;",D3,IF(J4="&lt;",D4,D5)))/K2))</f>
        <v>-2</v>
      </c>
      <c r="E13" s="4">
        <f>IF(E7="/\",0,((K2*E6-IF(C7="/\",C6,IF(D7="/\",D6,IF(F7="/\",F6,G6)))*IF(J3="&lt;",E3,IF(J4="&lt;",E4,E5)))/K2))</f>
        <v>0</v>
      </c>
      <c r="F13" s="4">
        <f>IF(F7="/\",0,((K2*F6-IF(C7="/\",C6,IF(D7="/\",D6,IF(E7="/\",E6,G6)))*IF(J3="&lt;",F3,IF(J4="&lt;",F4,F5)))/K2))</f>
        <v>0</v>
      </c>
      <c r="G13" s="17">
        <f>IF(G7="/\",0,((K2*G6-IF(C7="/\",C6,IF(D7="/\",D6,IF(E7="/\",E6,F6)))*IF(J3="&lt;",G3,IF(J4="&lt;",G4,G5)))/K2))</f>
        <v>5</v>
      </c>
      <c r="H13" s="20">
        <f>(K2*H6-IF(C7="/\",C6,IF(D7="/\",D6,IF(E7="/\",E6,IF(F7="/\",F6,G6))))*IF(J3="&lt;",H3,IF(J4="&lt;",H4,H5)))/K2</f>
        <v>375</v>
      </c>
      <c r="I13" s="20"/>
      <c r="J13" s="25" t="str">
        <f>IF(MIN(C13:G13)&gt;=0,"Оптимальное решение","Решение не оптимальное")</f>
        <v>Решение не оптимальное</v>
      </c>
      <c r="K13" s="26"/>
    </row>
    <row r="14" spans="3:7" ht="12.75">
      <c r="C14" s="2">
        <f>IF(AND(C13=MIN(C13:G13),0&gt;MIN(C13:G13)),"/\","")</f>
      </c>
      <c r="D14" s="2" t="str">
        <f>IF(AND(D13=MIN(C13:G13),0&gt;MIN(C13:G13)),"/\","")</f>
        <v>/\</v>
      </c>
      <c r="E14" s="2">
        <f>IF(AND(E13=MIN(C13:G13),0&gt;MIN(C13:G13)),"/\","")</f>
      </c>
      <c r="F14" s="2">
        <f>IF(AND(F13=MIN(C13:G13),0&gt;MIN(C13:G13)),"/\","")</f>
      </c>
      <c r="G14" s="2">
        <f>IF(AND(G13=MIN(C13:G13),0&gt;MIN(C13:G13)),"/\","")</f>
      </c>
    </row>
    <row r="15" ht="13.5" thickBot="1"/>
    <row r="16" spans="2:11" ht="13.5" thickBot="1">
      <c r="B16" s="6" t="s">
        <v>9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10</v>
      </c>
      <c r="I16" s="8" t="s">
        <v>11</v>
      </c>
      <c r="K16" s="21">
        <f>IF(J17="&lt;",K17,IF(J18="&lt;",K18,K19))</f>
        <v>0</v>
      </c>
    </row>
    <row r="17" spans="2:12" ht="12.75">
      <c r="B17" s="12" t="str">
        <f>IF(J10="&lt;",(IF(C14="/\","X1",IF(D14="/\","X2",IF(E14="/\","X3",IF(F14="/\","X4",IF(G14="/\","X5",)))))),B10)</f>
        <v>X3</v>
      </c>
      <c r="C17" s="9">
        <f>IF(J10="&lt;",C10/K10,IF(C14="/\",0,((K9*C10-IF(D14="/\",D10,IF(E14="/\",E10,IF(F14="/\",F10,G10)))*IF(J11="&lt;",C11,C12))/K9)))</f>
        <v>0</v>
      </c>
      <c r="D17" s="9">
        <f>IF(J10="&lt;",D10/K10,IF(D14="/\",0,((K9*D10-IF(C14="/\",C10,IF(E14="/\",E10,IF(F14="/\",F10,G10)))*IF(J11="&lt;",D11,D12))/K9)))</f>
        <v>0</v>
      </c>
      <c r="E17" s="9">
        <f>IF(J10="&lt;",E10/K10,IF(E14="/\",0,((K9*E10-IF(C14="/\",C10,IF(D14="/\",D10,IF(F14="/\",F10,G10)))*IF(J11="&lt;",E11,E12))/K9)))</f>
        <v>1</v>
      </c>
      <c r="F17" s="9">
        <f>IF(J10="&lt;",F10/K10,IF(F14="/\",0,((K9*F10-IF(C14="/\",C10,IF(D14="/\",D10,IF(E14="/\",E10,G10)))*IF(J11="&lt;",F11,F12))/K9)))</f>
        <v>-2.5000000000000004</v>
      </c>
      <c r="G17" s="9">
        <f>IF(J10="&lt;",G10/K10,IF(G14="/\",0,((K9*G10-IF(C14="/\",C10,IF(D14="/\",D10,IF(E14="/\",E10,F10)))*IF(J11="&lt;",G11,G12))/K9)))</f>
        <v>1.0000000000000002</v>
      </c>
      <c r="H17" s="18">
        <f>IF(J10="&lt;",H10/K10,((K9*H10-IF(C14="/\",C10,IF(D14="/\",D10,IF(E14="/\",E10,IF(F14="/\",F10,G10))))*IF(J11="&lt;",H11,H12))/K9))</f>
        <v>10</v>
      </c>
      <c r="I17" s="18">
        <f>(IF(C21="/\",H17/C17,IF(D21="/\",H17/D17,IF(E21="/\",H17/E17,IF(F21="/\",H17/F17,IF(G21="/\",H17/G17,))))))</f>
        <v>0</v>
      </c>
      <c r="J17" s="2">
        <f>IF(AND(I17=MIN(I10:I12),0&lt;MIN(I10:I12)),"&lt;","")</f>
      </c>
      <c r="K17" s="21">
        <f>(IF(C21="/\",C17,IF(D21="/\",D17,IF(E21="/\",E17,IF(F21="/\",F17,IF(G21="/\",G17,))))))</f>
        <v>0</v>
      </c>
      <c r="L17" s="21">
        <f>(IF(C21="/\","C3",IF(D21="/\","D3",IF(E21="/\","E3",IF(F21="/\","F3",IF(G21="/\","G3",))))))</f>
        <v>0</v>
      </c>
    </row>
    <row r="18" spans="2:12" ht="12.75">
      <c r="B18" s="13" t="str">
        <f>IF(J11="&lt;",(IF(C14="/\","X1",IF(D14="/\","X2",IF(E14="/\","X3",IF(F14="/\","X4",IF(G14="/\","X5",)))))),B11)</f>
        <v>X2</v>
      </c>
      <c r="C18" s="9">
        <f>IF(J11="&lt;",C11/K11,IF(C14="/\",0,((K9*C11-IF(D14="/\",D11,IF(E14="/\",E11,IF(F14="/\",F11,G11)))*IF(J10="&lt;",C10,C12))/K9)))</f>
        <v>0</v>
      </c>
      <c r="D18" s="9">
        <f>IF(J11="&lt;",D11/K11,IF(D14="/\",0,((K9*D11-IF(C14="/\",C11,IF(E14="/\",E11,IF(F14="/\",F11,G11)))*IF(J10="&lt;",D10,D12))/K9)))</f>
        <v>1</v>
      </c>
      <c r="E18" s="9">
        <f>IF(J11="&lt;",E11/K11,IF(E14="/\",0,((K9*E11-IF(C14="/\",C11,IF(D14="/\",D11,IF(F14="/\",F11,G11)))*IF(J10="&lt;",E10,E12))/K9)))</f>
        <v>0</v>
      </c>
      <c r="F18" s="9">
        <f>IF(J11="&lt;",F11/K11,IF(F14="/\",0,((K9*F11-IF(C14="/\",C11,IF(D14="/\",D11,IF(E14="/\",E11,G11)))*IF(J10="&lt;",F10,F12))/K9)))</f>
        <v>1.5</v>
      </c>
      <c r="G18" s="9">
        <f>IF(J11="&lt;",G11/K11,IF(G14="/\",0,((K9*G11-IF(C14="/\",C11,IF(D14="/\",D11,IF(E14="/\",E11,F11)))*IF(J10="&lt;",G10,G12))/K9)))</f>
        <v>-1</v>
      </c>
      <c r="H18" s="19">
        <f>IF(J11="&lt;",H11/K11,((K9*H11-IF(C14="/\",C11,IF(D14="/\",D11,IF(E14="/\",E11,IF(F14="/\",F11,G11))))*IF(J10="&lt;",H10,H12))/K9))</f>
        <v>12</v>
      </c>
      <c r="I18" s="19">
        <f>(IF(C21="/\",H18/C18,IF(D21="/\",H18/D18,IF(E21="/\",H18/E18,IF(F21="/\",H18/F18,IF(G21="/\",H18/G18,))))))</f>
        <v>0</v>
      </c>
      <c r="J18" s="2">
        <f>IF(AND(I18=MIN(I10:I12),0&lt;MIN(I10:I12)),"&lt;","")</f>
      </c>
      <c r="K18" s="21">
        <f>(IF(C21="/\",C18,IF(D21="/\",D18,IF(E21="/\",E18,IF(F21="/\",F18,IF(G21="/\",G18,))))))</f>
        <v>0</v>
      </c>
      <c r="L18" s="21">
        <f>(IF(C21="/\","C4",IF(D21="/\","D4",IF(E21="/\","E4",IF(F21="/\","F4",IF(G21="/\","G4",))))))</f>
        <v>0</v>
      </c>
    </row>
    <row r="19" spans="2:12" ht="12.75">
      <c r="B19" s="13" t="str">
        <f>IF(J12="&lt;",(IF(C14="/\","X1",IF(D14="/\","X2",IF(E14="/\","X3",IF(F14="/\","X4",IF(G14="/\","X5",)))))),B12)</f>
        <v>X1</v>
      </c>
      <c r="C19" s="9">
        <f>IF(J12="&lt;",C12/K12,IF(C14="/\",0,((K9*C12-IF(D14="/\",D12,IF(E14="/\",E12,IF(F14="/\",F12,G12)))*IF(J10="&lt;",C10,C11))/K9)))</f>
        <v>1</v>
      </c>
      <c r="D19" s="9">
        <f>IF(J12="&lt;",D12/K12,IF(D14="/\",0,((K9*D12-IF(C14="/\",C12,IF(E14="/\",E12,IF(F14="/\",F12,G12)))*IF(J10="&lt;",D10,D11))/K9)))</f>
        <v>0</v>
      </c>
      <c r="E19" s="9">
        <f>IF(J12="&lt;",E12/K12,IF(E14="/\",0,((K9*E12-IF(C14="/\",C12,IF(D14="/\",D12,IF(F14="/\",F12,G12)))*IF(J10="&lt;",E10,E11))/K9)))</f>
        <v>0</v>
      </c>
      <c r="F19" s="9">
        <f>IF(J12="&lt;",F12/K12,IF(F14="/\",0,((K9*F12-IF(C14="/\",C12,IF(D14="/\",D12,IF(E14="/\",E12,G12)))*IF(J10="&lt;",F10,F11))/K9)))</f>
        <v>-1</v>
      </c>
      <c r="G19" s="9">
        <f>IF(J12="&lt;",G12/K12,IF(G14="/\",0,((K9*G12-IF(C14="/\",C12,IF(D14="/\",D12,IF(E14="/\",E12,F12)))*IF(J10="&lt;",G10,G11))/K9)))</f>
        <v>1</v>
      </c>
      <c r="H19" s="19">
        <f>IF(J12="&lt;",H12/K12,((K9*H12-IF(C14="/\",C12,IF(D14="/\",D12,IF(E14="/\",E12,IF(F14="/\",F12,G12))))*IF(J10="&lt;",H10,H11))/K9))</f>
        <v>17</v>
      </c>
      <c r="I19" s="19">
        <f>(IF(C21="/\",H19/C19,IF(D21="/\",H19/D19,IF(E21="/\",H19/E19,IF(F21="/\",H19/F19,IF(G21="/\",H19/G19,))))))</f>
        <v>0</v>
      </c>
      <c r="J19" s="2">
        <f>IF(AND(I19=MIN(I10:I12),0&lt;MIN(I10:I12)),"&lt;","")</f>
      </c>
      <c r="K19" s="21">
        <f>(IF(C21="/\",C19,IF(D21="/\",D19,IF(E21="/\",E19,IF(F21="/\",F19,IF(G21="/\",G19,))))))</f>
        <v>0</v>
      </c>
      <c r="L19" s="21">
        <f>(IF(C21="/\","C5",IF(D21="/\","D5",IF(E21="/\","E5",IF(F21="/\","F5",IF(G21="/\","G5",))))))</f>
        <v>0</v>
      </c>
    </row>
    <row r="20" spans="2:11" ht="13.5" thickBot="1">
      <c r="B20" s="14" t="s">
        <v>8</v>
      </c>
      <c r="C20" s="11">
        <f>IF(C14="/\",0,(K9*C13-IF(D14="/\",D13,IF(E14="/\",E13,IF(F14="/\",F13,G13)))*IF(J10="&lt;",C10,IF(J11="&lt;",C11,C12))/K9))</f>
        <v>0</v>
      </c>
      <c r="D20" s="4">
        <f>IF(D14="/\",0,((K9*D13-IF(C14="/\",C13,IF(E14="/\",E13,IF(F14="/\",F13,G13)))*IF(J10="&lt;",D10,IF(J11="&lt;",D11,D12)))/K9))</f>
        <v>0</v>
      </c>
      <c r="E20" s="4">
        <f>IF(E14="/\",0,((K9*E13-IF(C14="/\",C13,IF(D14="/\",D13,IF(F14="/\",F13,G13)))*IF(J10="&lt;",E10,IF(J11="&lt;",E11,E12)))/K9))</f>
        <v>0</v>
      </c>
      <c r="F20" s="4">
        <f>IF(F14="/\",0,((K9*F13-IF(C14="/\",C13,IF(D14="/\",D13,IF(E14="/\",E13,G13)))*IF(J10="&lt;",F10,IF(J11="&lt;",F11,F12)))/K9))</f>
        <v>3</v>
      </c>
      <c r="G20" s="17">
        <f>IF(G14="/\",0,((K9*G13-IF(C14="/\",C13,IF(D14="/\",D13,IF(E14="/\",E13,F13)))*IF(J10="&lt;",G10,IF(J11="&lt;",G11,G12)))/K9))</f>
        <v>3</v>
      </c>
      <c r="H20" s="20">
        <f>(K9*H13-IF(C14="/\",C13,IF(D14="/\",D13,IF(E14="/\",E13,IF(F14="/\",F13,G13))))*IF(J10="&lt;",H10,IF(J11="&lt;",H11,H12)))/K9</f>
        <v>399</v>
      </c>
      <c r="I20" s="20"/>
      <c r="J20" s="25" t="str">
        <f>IF(MIN(C20:G20)&gt;=0,"Оптимальное решение","Решение не оптимальное")</f>
        <v>Оптимальное решение</v>
      </c>
      <c r="K20" s="26"/>
    </row>
    <row r="21" spans="3:7" ht="12.75">
      <c r="C21" s="2">
        <f>IF(AND(C20=MIN(C20:G20),0&gt;MIN(C20:G20)),"/\","")</f>
      </c>
      <c r="D21" s="2">
        <f>IF(AND(D20=MIN(C20:G20),0&gt;MIN(C20:G20)),"/\","")</f>
      </c>
      <c r="E21" s="2">
        <f>IF(AND(E20=MIN(C20:G20),0&gt;MIN(C20:G20)),"/\","")</f>
      </c>
      <c r="F21" s="2">
        <f>IF(AND(F20=MIN(C20:G20),0&gt;MIN(C20:G20)),"/\","")</f>
      </c>
      <c r="G21" s="2">
        <f>IF(AND(G20=MIN(C20:G20),0&gt;MIN(C20:G20)),"/\","")</f>
      </c>
    </row>
    <row r="22" spans="2:12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2.75">
      <c r="B23" s="24"/>
      <c r="C23" s="24"/>
      <c r="D23" s="24"/>
      <c r="E23" s="24"/>
      <c r="F23" s="24"/>
      <c r="G23" s="24"/>
      <c r="H23" s="24"/>
      <c r="I23" s="24"/>
      <c r="J23" s="22"/>
      <c r="K23" s="23"/>
      <c r="L23" s="22"/>
    </row>
    <row r="24" spans="2:12" ht="12.75">
      <c r="B24" s="24"/>
      <c r="C24" s="22"/>
      <c r="D24" s="22"/>
      <c r="E24" s="22"/>
      <c r="F24" s="22"/>
      <c r="G24" s="22"/>
      <c r="H24" s="22"/>
      <c r="I24" s="22"/>
      <c r="J24" s="22"/>
      <c r="K24" s="23"/>
      <c r="L24" s="23"/>
    </row>
    <row r="25" spans="2:12" ht="12.75">
      <c r="B25" s="24"/>
      <c r="C25" s="22"/>
      <c r="D25" s="22"/>
      <c r="E25" s="22"/>
      <c r="F25" s="22"/>
      <c r="G25" s="22"/>
      <c r="H25" s="22"/>
      <c r="I25" s="22"/>
      <c r="J25" s="22"/>
      <c r="K25" s="23"/>
      <c r="L25" s="23"/>
    </row>
    <row r="26" spans="2:12" ht="12.75">
      <c r="B26" s="24"/>
      <c r="C26" s="22"/>
      <c r="D26" s="22"/>
      <c r="E26" s="22"/>
      <c r="F26" s="22"/>
      <c r="G26" s="22"/>
      <c r="H26" s="22"/>
      <c r="I26" s="22"/>
      <c r="J26" s="22"/>
      <c r="K26" s="23"/>
      <c r="L26" s="23"/>
    </row>
    <row r="27" spans="2:12" ht="12.75">
      <c r="B27" s="24"/>
      <c r="C27" s="22"/>
      <c r="D27" s="22"/>
      <c r="E27" s="22"/>
      <c r="F27" s="22"/>
      <c r="G27" s="22"/>
      <c r="H27" s="22"/>
      <c r="I27" s="22"/>
      <c r="J27" s="27"/>
      <c r="K27" s="27"/>
      <c r="L27" s="22"/>
    </row>
    <row r="28" spans="2:12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4">
    <mergeCell ref="J6:K6"/>
    <mergeCell ref="J13:K13"/>
    <mergeCell ref="J20:K20"/>
    <mergeCell ref="J27:K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selection activeCell="B51" sqref="B51"/>
    </sheetView>
  </sheetViews>
  <sheetFormatPr defaultColWidth="9.00390625" defaultRowHeight="12.75"/>
  <cols>
    <col min="1" max="8" width="11.125" style="2" customWidth="1"/>
    <col min="9" max="9" width="14.125" style="2" customWidth="1"/>
    <col min="10" max="10" width="11.125" style="2" customWidth="1"/>
    <col min="11" max="11" width="16.625" style="2" customWidth="1"/>
    <col min="12" max="16384" width="11.125" style="2" customWidth="1"/>
  </cols>
  <sheetData>
    <row r="1" spans="3:7" ht="13.5" thickBot="1">
      <c r="C1" s="2">
        <v>27</v>
      </c>
      <c r="D1" s="2">
        <v>24</v>
      </c>
      <c r="E1" s="2">
        <v>0</v>
      </c>
      <c r="F1" s="2">
        <v>0</v>
      </c>
      <c r="G1" s="2">
        <v>0</v>
      </c>
    </row>
    <row r="2" spans="2:11" ht="13.5" thickBot="1">
      <c r="B2" s="6" t="s">
        <v>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10</v>
      </c>
      <c r="I2" s="8" t="s">
        <v>11</v>
      </c>
      <c r="K2" s="21">
        <f>IF(J3="&lt;",K3,IF(J4="&lt;",K4,K5))</f>
        <v>3</v>
      </c>
    </row>
    <row r="3" spans="2:12" ht="12.75">
      <c r="B3" s="12" t="s">
        <v>5</v>
      </c>
      <c r="C3" s="9">
        <v>3</v>
      </c>
      <c r="D3" s="5">
        <v>2</v>
      </c>
      <c r="E3" s="5">
        <v>1</v>
      </c>
      <c r="F3" s="5">
        <v>0</v>
      </c>
      <c r="G3" s="15">
        <v>0</v>
      </c>
      <c r="H3" s="18">
        <v>101</v>
      </c>
      <c r="I3" s="18">
        <f>(IF(C7="/\",H3/C3,IF(D7="/\",H3/D3,IF(E7="/\",H3/E3,IF(F7="/\",H3/F3,IF(G7="/\",H3/G3,))))))</f>
        <v>33.666666666666664</v>
      </c>
      <c r="J3" s="2" t="str">
        <f>IF(I3=MIN(I3:I5),"&lt;","")</f>
        <v>&lt;</v>
      </c>
      <c r="K3" s="21">
        <f>(IF(C7="/\",C3,IF(D7="/\",D3,IF(E7="/\",E3,IF(F7="/\",F3,IF(G7="/\",G3,))))))</f>
        <v>3</v>
      </c>
      <c r="L3" s="21" t="str">
        <f>(IF(C7="/\","C3",IF(D7="/\","D3",IF(E7="/\","E3",IF(F7="/\","F3",IF(G7="/\","G3",))))))</f>
        <v>C3</v>
      </c>
    </row>
    <row r="4" spans="2:12" ht="12.75">
      <c r="B4" s="13" t="s">
        <v>6</v>
      </c>
      <c r="C4" s="10">
        <v>2</v>
      </c>
      <c r="D4" s="3">
        <v>3</v>
      </c>
      <c r="E4" s="3">
        <v>0</v>
      </c>
      <c r="F4" s="3">
        <v>1</v>
      </c>
      <c r="G4" s="16">
        <v>0</v>
      </c>
      <c r="H4" s="19">
        <v>99</v>
      </c>
      <c r="I4" s="19">
        <f>(IF(C7="/\",H4/C4,IF(D7="/\",H4/D4,IF(E7="/\",H4/E4,IF(F7="/\",H4/F4,IF(G7="/\",H4/G4,))))))</f>
        <v>49.5</v>
      </c>
      <c r="J4" s="2">
        <f>IF(I4=MIN(I3:I5),"&lt;","")</f>
      </c>
      <c r="K4" s="21">
        <f>(IF(C7="/\",C4,IF(D7="/\",D4,IF(E7="/\",E4,IF(F7="/\",F4,IF(G7="/\",G4,))))))</f>
        <v>2</v>
      </c>
      <c r="L4" s="21" t="str">
        <f>(IF(C7="/\","C4",IF(D7="/\","D4",IF(E7="/\","E4",IF(F7="/\","F4",IF(G7="/\","G4",))))))</f>
        <v>C4</v>
      </c>
    </row>
    <row r="5" spans="2:12" ht="12.75">
      <c r="B5" s="13" t="s">
        <v>7</v>
      </c>
      <c r="C5" s="10">
        <v>1</v>
      </c>
      <c r="D5" s="3">
        <v>1</v>
      </c>
      <c r="E5" s="3">
        <v>0</v>
      </c>
      <c r="F5" s="3">
        <v>0</v>
      </c>
      <c r="G5" s="16">
        <v>1</v>
      </c>
      <c r="H5" s="19">
        <v>37</v>
      </c>
      <c r="I5" s="19">
        <f>(IF(C7="/\",H5/C5,IF(D7="/\",H5/D5,IF(E7="/\",H5/E5,IF(F7="/\",H5/F5,IF(G7="/\",H5/G5,))))))</f>
        <v>37</v>
      </c>
      <c r="J5" s="2">
        <f>IF(I5=MIN(I3:I5),"&lt;","")</f>
      </c>
      <c r="K5" s="21">
        <f>(IF(C7="/\",C5,IF(D7="/\",D5,IF(E7="/\",E5,IF(F7="/\",F5,IF(G7="/\",G5,))))))</f>
        <v>1</v>
      </c>
      <c r="L5" s="21" t="str">
        <f>(IF(C7="/\","C5",IF(D7="/\","D5",IF(E7="/\","E5",IF(F7="/\","F5",IF(G7="/\","G5",))))))</f>
        <v>C5</v>
      </c>
    </row>
    <row r="6" spans="2:11" ht="13.5" thickBot="1">
      <c r="B6" s="14" t="s">
        <v>8</v>
      </c>
      <c r="C6" s="11">
        <f>-C1</f>
        <v>-27</v>
      </c>
      <c r="D6" s="4">
        <f>-D1</f>
        <v>-24</v>
      </c>
      <c r="E6" s="4">
        <v>0</v>
      </c>
      <c r="F6" s="4">
        <v>0</v>
      </c>
      <c r="G6" s="17">
        <v>0</v>
      </c>
      <c r="H6" s="20">
        <v>0</v>
      </c>
      <c r="I6" s="20"/>
      <c r="J6" s="25" t="str">
        <f>IF(MIN(C6:G6)&gt;=0,"Оптимальное решение","Решение не оптимальное")</f>
        <v>Решение не оптимальное</v>
      </c>
      <c r="K6" s="26"/>
    </row>
    <row r="7" spans="3:13" ht="12.75">
      <c r="C7" s="2" t="str">
        <f>IF(C6=MIN(C6:G6),"/\","")</f>
        <v>/\</v>
      </c>
      <c r="D7" s="2">
        <f>IF(D6=MIN(C6:G6),"/\","")</f>
      </c>
      <c r="E7" s="2">
        <f>IF(E6=MIN(C6:G6),"/\","")</f>
      </c>
      <c r="F7" s="2">
        <f>IF(F6=MIN(C6:G6),"/\","")</f>
      </c>
      <c r="G7" s="2">
        <f>IF(G6=MIN(C6:G6),"/\","")</f>
      </c>
      <c r="M7" s="1"/>
    </row>
    <row r="8" ht="13.5" thickBot="1"/>
    <row r="9" spans="2:11" ht="13.5" thickBot="1">
      <c r="B9" s="6" t="s">
        <v>9</v>
      </c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10</v>
      </c>
      <c r="I9" s="8" t="s">
        <v>11</v>
      </c>
      <c r="K9" s="21">
        <f>IF(J10="&lt;",K10,IF(J11="&lt;",K11,K12))</f>
        <v>0.3333333333333333</v>
      </c>
    </row>
    <row r="10" spans="2:12" ht="12.75">
      <c r="B10" s="12" t="str">
        <f>IF(J3="&lt;",(IF(C7="/\","X1",IF(D7="/\","X2",IF(E7="/\","X3",IF(F7="/\","X4",IF(G7="/\","X5",)))))),B3)</f>
        <v>X1</v>
      </c>
      <c r="C10" s="9">
        <f>IF(J3="&lt;",C3/K3,IF(C7="/\",0,((K2*C3-IF(D7="/\",D3,IF(E7="/\",E3,IF(F7="/\",F3,G3)))*IF(J4="&lt;",C4,C5))/K2)))</f>
        <v>1</v>
      </c>
      <c r="D10" s="9">
        <f>IF(J3="&lt;",D3/K3,IF(D7="/\",0,((K2*D3-IF(C7="/\",C3,IF(E7="/\",E3,IF(F7="/\",F3,G3)))*IF(J4="&lt;",D4,D5))/K2)))</f>
        <v>0.6666666666666666</v>
      </c>
      <c r="E10" s="9">
        <f>IF(J3="&lt;",E3/K3,IF(E7="/\",0,((K2*E3-IF(C7="/\",C3,IF(D7="/\",D3,IF(F7="/\",F3,G3)))*IF(J4="&lt;",E4,E5))/K2)))</f>
        <v>0.3333333333333333</v>
      </c>
      <c r="F10" s="9">
        <f>IF(J3="&lt;",F3/K3,IF(F7="/\",0,((K2*F3-IF(C7="/\",C3,IF(D7="/\",D3,IF(E7="/\",E3,G3)))*IF(J4="&lt;",F4,F5))/K2)))</f>
        <v>0</v>
      </c>
      <c r="G10" s="9">
        <f>IF(J3="&lt;",G3/K3,IF(G7="/\",0,((K2*G3-IF(C7="/\",C3,IF(D7="/\",D3,IF(E7="/\",E3,F3)))*IF(J4="&lt;",G4,G5))/K2)))</f>
        <v>0</v>
      </c>
      <c r="H10" s="18">
        <f>IF(J3="&lt;",H3/K3,((K2*H3-IF(C7="/\",C3,IF(D7="/\",D3,IF(E7="/\",E3,IF(F7="/\",F3,G3))))*IF(J4="&lt;",H4,H5))/K2))</f>
        <v>33.666666666666664</v>
      </c>
      <c r="I10" s="18">
        <f>(IF(C14="/\",H10/C10,IF(D14="/\",H10/D10,IF(E14="/\",H10/E10,IF(F14="/\",H10/F10,IF(G14="/\",H10/G10,))))))</f>
        <v>50.5</v>
      </c>
      <c r="J10" s="2">
        <f>IF(AND(I10=MIN(I10:I12),0&lt;MIN(I10:I12)),"&lt;","")</f>
      </c>
      <c r="K10" s="21">
        <f>(IF(C14="/\",C10,IF(D14="/\",D10,IF(E14="/\",E10,IF(F14="/\",F10,IF(G14="/\",G10,))))))</f>
        <v>0.6666666666666666</v>
      </c>
      <c r="L10" s="21" t="str">
        <f>(IF(C14="/\","C3",IF(D14="/\","D3",IF(E14="/\","E3",IF(F14="/\","F3",IF(G14="/\","G3",))))))</f>
        <v>D3</v>
      </c>
    </row>
    <row r="11" spans="2:12" ht="12.75">
      <c r="B11" s="13" t="str">
        <f>IF(J4="&lt;",(IF(C7="/\","X1",IF(D7="/\","X2",IF(E7="/\","X3",IF(F7="/\","X4",IF(G7="/\","X5",)))))),B4)</f>
        <v>X4</v>
      </c>
      <c r="C11" s="9">
        <f>IF(J4="&lt;",C4/K4,IF(C7="/\",0,((K2*C4-IF(D7="/\",D4,IF(E7="/\",E4,IF(F7="/\",F4,G4)))*IF(J3="&lt;",C3,C5))/K2)))</f>
        <v>0</v>
      </c>
      <c r="D11" s="9">
        <f>IF(J4="&lt;",D4/K4,IF(D7="/\",0,((K2*D4-IF(C7="/\",C4,IF(E7="/\",E4,IF(F7="/\",F4,G4)))*IF(J3="&lt;",D3,D5))/K2)))</f>
        <v>1.6666666666666667</v>
      </c>
      <c r="E11" s="9">
        <f>IF(J4="&lt;",E4/K4,IF(E7="/\",0,((K2*E4-IF(C7="/\",C4,IF(D7="/\",D4,IF(F7="/\",F4,G4)))*IF(J3="&lt;",E3,E5))/K2)))</f>
        <v>-0.6666666666666666</v>
      </c>
      <c r="F11" s="9">
        <f>IF(J4="&lt;",F4/K4,IF(F7="/\",0,((K2*F4-IF(C7="/\",C4,IF(D7="/\",D4,IF(E7="/\",E4,G4)))*IF(J3="&lt;",F3,F5))/K2)))</f>
        <v>1</v>
      </c>
      <c r="G11" s="9">
        <f>IF(J4="&lt;",G4/K4,IF(G7="/\",0,((K2*G4-IF(C7="/\",C4,IF(D7="/\",D4,IF(E7="/\",E4,F4)))*IF(J3="&lt;",G3,G5))/K2)))</f>
        <v>0</v>
      </c>
      <c r="H11" s="19">
        <f>IF(J4="&lt;",H4/K4,((K2*H4-IF(C7="/\",C4,IF(D7="/\",D4,IF(E7="/\",E4,IF(F7="/\",F4,G4))))*IF(J3="&lt;",H3,H5))/K2))</f>
        <v>31.666666666666668</v>
      </c>
      <c r="I11" s="19">
        <f>(IF(C14="/\",H11/C11,IF(D14="/\",H11/D11,IF(E14="/\",H11/E11,IF(F14="/\",H11/F11,IF(G14="/\",H11/G11,))))))</f>
        <v>19</v>
      </c>
      <c r="J11" s="2">
        <f>IF(AND(I11=MIN(I10:I12),0&lt;MIN(I10:I12)),"&lt;","")</f>
      </c>
      <c r="K11" s="21">
        <f>(IF(C14="/\",C11,IF(D14="/\",D11,IF(E14="/\",E11,IF(F14="/\",F11,IF(G14="/\",G11,))))))</f>
        <v>1.6666666666666667</v>
      </c>
      <c r="L11" s="21" t="str">
        <f>(IF(C14="/\","C4",IF(D14="/\","D4",IF(E14="/\","E4",IF(F14="/\","F4",IF(G14="/\","G4",))))))</f>
        <v>D4</v>
      </c>
    </row>
    <row r="12" spans="2:12" ht="12.75">
      <c r="B12" s="13" t="str">
        <f>IF(J5="&lt;",(IF(C7="/\","X1",IF(D7="/\","X2",IF(E7="/\","X3",IF(F7="/\","X4",IF(G7="/\","X5",)))))),B5)</f>
        <v>X5</v>
      </c>
      <c r="C12" s="9">
        <f>IF(J5="&lt;",C5/K5,IF(C7="/\",0,((K2*C5-IF(D7="/\",D5,IF(E7="/\",E5,IF(F7="/\",F5,G5)))*IF(J3="&lt;",C3,C4))/K2)))</f>
        <v>0</v>
      </c>
      <c r="D12" s="9">
        <f>IF(J5="&lt;",D5/K5,IF(D7="/\",0,((K2*D5-IF(C7="/\",C5,IF(E7="/\",E5,IF(F7="/\",F5,G5)))*IF(J3="&lt;",D3,D4))/K2)))</f>
        <v>0.3333333333333333</v>
      </c>
      <c r="E12" s="9">
        <f>IF(J5="&lt;",E5/K5,IF(E7="/\",0,((K2*E5-IF(C7="/\",C5,IF(D7="/\",D5,IF(F7="/\",F5,G5)))*IF(J3="&lt;",E3,E4))/K2)))</f>
        <v>-0.3333333333333333</v>
      </c>
      <c r="F12" s="9">
        <f>IF(J5="&lt;",F5/K5,IF(F7="/\",0,((K2*F5-IF(C7="/\",C5,IF(D7="/\",D5,IF(E7="/\",E5,G5)))*IF(J3="&lt;",F3,F4))/K2)))</f>
        <v>0</v>
      </c>
      <c r="G12" s="9">
        <f>IF(J5="&lt;",G5/K5,IF(G7="/\",0,((K2*G5-IF(C7="/\",C5,IF(D7="/\",D5,IF(E7="/\",E5,F5)))*IF(J3="&lt;",G3,G4))/K2)))</f>
        <v>1</v>
      </c>
      <c r="H12" s="19">
        <f>IF(J5="&lt;",H5/K5,((K2*H5-IF(C7="/\",C5,IF(D7="/\",D5,IF(E7="/\",E5,IF(F7="/\",F5,G5))))*IF(J3="&lt;",H3,H4))/K2))</f>
        <v>3.3333333333333335</v>
      </c>
      <c r="I12" s="19">
        <f>(IF(C14="/\",H12/C12,IF(D14="/\",H12/D12,IF(E14="/\",H12/E12,IF(F14="/\",H12/F12,IF(G14="/\",H12/G12,))))))</f>
        <v>10.000000000000002</v>
      </c>
      <c r="J12" s="2" t="str">
        <f>IF(AND(I12=MIN(I10:I12),0&lt;MIN(I10:I12)),"&lt;","")</f>
        <v>&lt;</v>
      </c>
      <c r="K12" s="21">
        <f>(IF(C14="/\",C12,IF(D14="/\",D12,IF(E14="/\",E12,IF(F14="/\",F12,IF(G14="/\",G12,))))))</f>
        <v>0.3333333333333333</v>
      </c>
      <c r="L12" s="21" t="str">
        <f>(IF(C14="/\","C5",IF(D14="/\","D5",IF(E14="/\","E5",IF(F14="/\","F5",IF(G14="/\","G5",))))))</f>
        <v>D5</v>
      </c>
    </row>
    <row r="13" spans="2:11" ht="13.5" thickBot="1">
      <c r="B13" s="14" t="s">
        <v>8</v>
      </c>
      <c r="C13" s="11">
        <f>IF(C7="/\",0,(K2*C6-IF(D7="/\",D6,IF(E7="/\",E6,IF(F7="/\",F6,G6)))*IF(J3="&lt;",C3,IF(J4="&lt;",C4,C5))/K2))</f>
        <v>0</v>
      </c>
      <c r="D13" s="4">
        <f>IF(D7="/\",0,((K2*D6-IF(C7="/\",C6,IF(E7="/\",E6,IF(F7="/\",F6,G6)))*IF(J3="&lt;",D3,IF(J4="&lt;",D4,D5)))/K2))</f>
        <v>-6</v>
      </c>
      <c r="E13" s="4">
        <f>IF(E7="/\",0,((K2*E6-IF(C7="/\",C6,IF(D7="/\",D6,IF(F7="/\",F6,G6)))*IF(J3="&lt;",E3,IF(J4="&lt;",E4,E5)))/K2))</f>
        <v>9</v>
      </c>
      <c r="F13" s="4">
        <f>IF(F7="/\",0,((K2*F6-IF(C7="/\",C6,IF(D7="/\",D6,IF(E7="/\",E6,G6)))*IF(J3="&lt;",F3,IF(J4="&lt;",F4,F5)))/K2))</f>
        <v>0</v>
      </c>
      <c r="G13" s="17">
        <f>IF(G7="/\",0,((K2*G6-IF(C7="/\",C6,IF(D7="/\",D6,IF(E7="/\",E6,F6)))*IF(J3="&lt;",G3,IF(J4="&lt;",G4,G5)))/K2))</f>
        <v>0</v>
      </c>
      <c r="H13" s="20">
        <f>(K2*H6-IF(C7="/\",C6,IF(D7="/\",D6,IF(E7="/\",E6,IF(F7="/\",F6,G6))))*IF(J3="&lt;",H3,IF(J4="&lt;",H4,H5)))/K2</f>
        <v>909</v>
      </c>
      <c r="I13" s="20"/>
      <c r="J13" s="25" t="str">
        <f>IF(MIN(C13:G13)&gt;=0,"Оптимальное решение","Решение не оптимальное")</f>
        <v>Решение не оптимальное</v>
      </c>
      <c r="K13" s="26"/>
    </row>
    <row r="14" spans="3:7" ht="12.75">
      <c r="C14" s="2">
        <f>IF(AND(C13=MIN(C13:G13),0&gt;MIN(C13:G13)),"/\","")</f>
      </c>
      <c r="D14" s="2" t="str">
        <f>IF(AND(D13=MIN(C13:G13),0&gt;MIN(C13:G13)),"/\","")</f>
        <v>/\</v>
      </c>
      <c r="E14" s="2">
        <f>IF(AND(E13=MIN(C13:G13),0&gt;MIN(C13:G13)),"/\","")</f>
      </c>
      <c r="F14" s="2">
        <f>IF(AND(F13=MIN(C13:G13),0&gt;MIN(C13:G13)),"/\","")</f>
      </c>
      <c r="G14" s="2">
        <f>IF(AND(G13=MIN(C13:G13),0&gt;MIN(C13:G13)),"/\","")</f>
      </c>
    </row>
    <row r="15" ht="13.5" thickBot="1"/>
    <row r="16" spans="2:11" ht="13.5" thickBot="1">
      <c r="B16" s="6" t="s">
        <v>9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10</v>
      </c>
      <c r="I16" s="8" t="s">
        <v>11</v>
      </c>
      <c r="K16" s="21">
        <f>IF(J17="&lt;",K17,IF(J18="&lt;",K18,K19))</f>
        <v>0</v>
      </c>
    </row>
    <row r="17" spans="2:12" ht="12.75">
      <c r="B17" s="12" t="str">
        <f>IF(J10="&lt;",(IF(C14="/\","X1",IF(D14="/\","X2",IF(E14="/\","X3",IF(F14="/\","X4",IF(G14="/\","X5",)))))),B10)</f>
        <v>X1</v>
      </c>
      <c r="C17" s="9">
        <f>IF(J10="&lt;",C10/K10,IF(C14="/\",0,((K9*C10-IF(D14="/\",D10,IF(E14="/\",E10,IF(F14="/\",F10,G10)))*IF(J11="&lt;",C11,C12))/K9)))</f>
        <v>1</v>
      </c>
      <c r="D17" s="9">
        <f>IF(J10="&lt;",D10/K10,IF(D14="/\",0,((K9*D10-IF(C14="/\",C10,IF(E14="/\",E10,IF(F14="/\",F10,G10)))*IF(J11="&lt;",D11,D12))/K9)))</f>
        <v>0</v>
      </c>
      <c r="E17" s="9">
        <f>IF(J10="&lt;",E10/K10,IF(E14="/\",0,((K9*E10-IF(C14="/\",C10,IF(D14="/\",D10,IF(F14="/\",F10,G10)))*IF(J11="&lt;",E11,E12))/K9)))</f>
        <v>1</v>
      </c>
      <c r="F17" s="9">
        <f>IF(J10="&lt;",F10/K10,IF(F14="/\",0,((K9*F10-IF(C14="/\",C10,IF(D14="/\",D10,IF(E14="/\",E10,G10)))*IF(J11="&lt;",F11,F12))/K9)))</f>
        <v>0</v>
      </c>
      <c r="G17" s="9">
        <f>IF(J10="&lt;",G10/K10,IF(G14="/\",0,((K9*G10-IF(C14="/\",C10,IF(D14="/\",D10,IF(E14="/\",E10,F10)))*IF(J11="&lt;",G11,G12))/K9)))</f>
        <v>-2</v>
      </c>
      <c r="H17" s="18">
        <f>IF(J10="&lt;",H10/K10,((K9*H10-IF(C14="/\",C10,IF(D14="/\",D10,IF(E14="/\",E10,IF(F14="/\",F10,G10))))*IF(J11="&lt;",H11,H12))/K9))</f>
        <v>27</v>
      </c>
      <c r="I17" s="18">
        <f>(IF(C21="/\",H17/C17,IF(D21="/\",H17/D17,IF(E21="/\",H17/E17,IF(F21="/\",H17/F17,IF(G21="/\",H17/G17,))))))</f>
        <v>0</v>
      </c>
      <c r="J17" s="2">
        <f>IF(AND(I17=MIN(I10:I12),0&lt;MIN(I10:I12)),"&lt;","")</f>
      </c>
      <c r="K17" s="21">
        <f>(IF(C21="/\",C17,IF(D21="/\",D17,IF(E21="/\",E17,IF(F21="/\",F17,IF(G21="/\",G17,))))))</f>
        <v>0</v>
      </c>
      <c r="L17" s="21">
        <f>(IF(C21="/\","C3",IF(D21="/\","D3",IF(E21="/\","E3",IF(F21="/\","F3",IF(G21="/\","G3",))))))</f>
        <v>0</v>
      </c>
    </row>
    <row r="18" spans="2:12" ht="12.75">
      <c r="B18" s="13" t="str">
        <f>IF(J11="&lt;",(IF(C14="/\","X1",IF(D14="/\","X2",IF(E14="/\","X3",IF(F14="/\","X4",IF(G14="/\","X5",)))))),B11)</f>
        <v>X4</v>
      </c>
      <c r="C18" s="9">
        <f>IF(J11="&lt;",C11/K11,IF(C14="/\",0,((K9*C11-IF(D14="/\",D11,IF(E14="/\",E11,IF(F14="/\",F11,G11)))*IF(J10="&lt;",C10,C12))/K9)))</f>
        <v>0</v>
      </c>
      <c r="D18" s="9">
        <f>IF(J11="&lt;",D11/K11,IF(D14="/\",0,((K9*D11-IF(C14="/\",C11,IF(E14="/\",E11,IF(F14="/\",F11,G11)))*IF(J10="&lt;",D10,D12))/K9)))</f>
        <v>0</v>
      </c>
      <c r="E18" s="9">
        <f>IF(J11="&lt;",E11/K11,IF(E14="/\",0,((K9*E11-IF(C14="/\",C11,IF(D14="/\",D11,IF(F14="/\",F11,G11)))*IF(J10="&lt;",E10,E12))/K9)))</f>
        <v>1.0000000000000002</v>
      </c>
      <c r="F18" s="9">
        <f>IF(J11="&lt;",F11/K11,IF(F14="/\",0,((K9*F11-IF(C14="/\",C11,IF(D14="/\",D11,IF(E14="/\",E11,G11)))*IF(J10="&lt;",F10,F12))/K9)))</f>
        <v>1</v>
      </c>
      <c r="G18" s="9">
        <f>IF(J11="&lt;",G11/K11,IF(G14="/\",0,((K9*G11-IF(C14="/\",C11,IF(D14="/\",D11,IF(E14="/\",E11,F11)))*IF(J10="&lt;",G10,G12))/K9)))</f>
        <v>-5.000000000000001</v>
      </c>
      <c r="H18" s="19">
        <f>IF(J11="&lt;",H11/K11,((K9*H11-IF(C14="/\",C11,IF(D14="/\",D11,IF(E14="/\",E11,IF(F14="/\",F11,G11))))*IF(J10="&lt;",H10,H12))/K9))</f>
        <v>14.999999999999998</v>
      </c>
      <c r="I18" s="19">
        <f>(IF(C21="/\",H18/C18,IF(D21="/\",H18/D18,IF(E21="/\",H18/E18,IF(F21="/\",H18/F18,IF(G21="/\",H18/G18,))))))</f>
        <v>0</v>
      </c>
      <c r="J18" s="2">
        <f>IF(AND(I18=MIN(I10:I12),0&lt;MIN(I10:I12)),"&lt;","")</f>
      </c>
      <c r="K18" s="21">
        <f>(IF(C21="/\",C18,IF(D21="/\",D18,IF(E21="/\",E18,IF(F21="/\",F18,IF(G21="/\",G18,))))))</f>
        <v>0</v>
      </c>
      <c r="L18" s="21">
        <f>(IF(C21="/\","C4",IF(D21="/\","D4",IF(E21="/\","E4",IF(F21="/\","F4",IF(G21="/\","G4",))))))</f>
        <v>0</v>
      </c>
    </row>
    <row r="19" spans="2:12" ht="12.75">
      <c r="B19" s="13" t="str">
        <f>IF(J12="&lt;",(IF(C14="/\","X1",IF(D14="/\","X2",IF(E14="/\","X3",IF(F14="/\","X4",IF(G14="/\","X5",)))))),B12)</f>
        <v>X2</v>
      </c>
      <c r="C19" s="9">
        <f>IF(J12="&lt;",C12/K12,IF(C14="/\",0,((K9*C12-IF(D14="/\",D12,IF(E14="/\",E12,IF(F14="/\",F12,G12)))*IF(J10="&lt;",C10,C11))/K9)))</f>
        <v>0</v>
      </c>
      <c r="D19" s="9">
        <f>IF(J12="&lt;",D12/K12,IF(D14="/\",0,((K9*D12-IF(C14="/\",C12,IF(E14="/\",E12,IF(F14="/\",F12,G12)))*IF(J10="&lt;",D10,D11))/K9)))</f>
        <v>1</v>
      </c>
      <c r="E19" s="9">
        <f>IF(J12="&lt;",E12/K12,IF(E14="/\",0,((K9*E12-IF(C14="/\",C12,IF(D14="/\",D12,IF(F14="/\",F12,G12)))*IF(J10="&lt;",E10,E11))/K9)))</f>
        <v>-1</v>
      </c>
      <c r="F19" s="9">
        <f>IF(J12="&lt;",F12/K12,IF(F14="/\",0,((K9*F12-IF(C14="/\",C12,IF(D14="/\",D12,IF(E14="/\",E12,G12)))*IF(J10="&lt;",F10,F11))/K9)))</f>
        <v>0</v>
      </c>
      <c r="G19" s="9">
        <f>IF(J12="&lt;",G12/K12,IF(G14="/\",0,((K9*G12-IF(C14="/\",C12,IF(D14="/\",D12,IF(E14="/\",E12,F12)))*IF(J10="&lt;",G10,G11))/K9)))</f>
        <v>3</v>
      </c>
      <c r="H19" s="19">
        <f>IF(J12="&lt;",H12/K12,((K9*H12-IF(C14="/\",C12,IF(D14="/\",D12,IF(E14="/\",E12,IF(F14="/\",F12,G12))))*IF(J10="&lt;",H10,H11))/K9))</f>
        <v>10.000000000000002</v>
      </c>
      <c r="I19" s="19">
        <f>(IF(C21="/\",H19/C19,IF(D21="/\",H19/D19,IF(E21="/\",H19/E19,IF(F21="/\",H19/F19,IF(G21="/\",H19/G19,))))))</f>
        <v>0</v>
      </c>
      <c r="J19" s="2">
        <f>IF(AND(I19=MIN(I10:I12),0&lt;MIN(I10:I12)),"&lt;","")</f>
      </c>
      <c r="K19" s="21">
        <f>(IF(C21="/\",C19,IF(D21="/\",D19,IF(E21="/\",E19,IF(F21="/\",F19,IF(G21="/\",G19,))))))</f>
        <v>0</v>
      </c>
      <c r="L19" s="21">
        <f>(IF(C21="/\","C5",IF(D21="/\","D5",IF(E21="/\","E5",IF(F21="/\","F5",IF(G21="/\","G5",))))))</f>
        <v>0</v>
      </c>
    </row>
    <row r="20" spans="2:11" ht="13.5" thickBot="1">
      <c r="B20" s="14" t="s">
        <v>8</v>
      </c>
      <c r="C20" s="11">
        <f>IF(C14="/\",0,(K9*C13-IF(D14="/\",D13,IF(E14="/\",E13,IF(F14="/\",F13,G13)))*IF(J10="&lt;",C10,IF(J11="&lt;",C11,C12))/K9))</f>
        <v>0</v>
      </c>
      <c r="D20" s="4">
        <f>IF(D14="/\",0,((K9*D13-IF(C14="/\",C13,IF(E14="/\",E13,IF(F14="/\",F13,G13)))*IF(J10="&lt;",D10,IF(J11="&lt;",D11,D12)))/K9))</f>
        <v>0</v>
      </c>
      <c r="E20" s="4">
        <f>IF(E14="/\",0,((K9*E13-IF(C14="/\",C13,IF(D14="/\",D13,IF(F14="/\",F13,G13)))*IF(J10="&lt;",E10,IF(J11="&lt;",E11,E12)))/K9))</f>
        <v>3</v>
      </c>
      <c r="F20" s="4">
        <f>IF(F14="/\",0,((K9*F13-IF(C14="/\",C13,IF(D14="/\",D13,IF(E14="/\",E13,G13)))*IF(J10="&lt;",F10,IF(J11="&lt;",F11,F12)))/K9))</f>
        <v>0</v>
      </c>
      <c r="G20" s="17">
        <f>IF(G14="/\",0,((K9*G13-IF(C14="/\",C13,IF(D14="/\",D13,IF(E14="/\",E13,F13)))*IF(J10="&lt;",G10,IF(J11="&lt;",G11,G12)))/K9))</f>
        <v>18</v>
      </c>
      <c r="H20" s="20">
        <f>(K9*H13-IF(C14="/\",C13,IF(D14="/\",D13,IF(E14="/\",E13,IF(F14="/\",F13,G13))))*IF(J10="&lt;",H10,IF(J11="&lt;",H11,H12)))/K9</f>
        <v>969</v>
      </c>
      <c r="I20" s="20"/>
      <c r="J20" s="25" t="str">
        <f>IF(MIN(C20:G20)&gt;=0,"Оптимальное решение","Решение не оптимальное")</f>
        <v>Оптимальное решение</v>
      </c>
      <c r="K20" s="26"/>
    </row>
    <row r="21" spans="3:7" ht="12.75">
      <c r="C21" s="2">
        <f>IF(AND(C20=MIN(C20:G20),0&gt;MIN(C20:G20)),"/\","")</f>
      </c>
      <c r="D21" s="2">
        <f>IF(AND(D20=MIN(C20:G20),0&gt;MIN(C20:G20)),"/\","")</f>
      </c>
      <c r="E21" s="2">
        <f>IF(AND(E20=MIN(C20:G20),0&gt;MIN(C20:G20)),"/\","")</f>
      </c>
      <c r="F21" s="2">
        <f>IF(AND(F20=MIN(C20:G20),0&gt;MIN(C20:G20)),"/\","")</f>
      </c>
      <c r="G21" s="2">
        <f>IF(AND(G20=MIN(C20:G20),0&gt;MIN(C20:G20)),"/\","")</f>
      </c>
    </row>
    <row r="22" spans="2:12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2.75">
      <c r="B23" s="24"/>
      <c r="C23" s="24"/>
      <c r="D23" s="24"/>
      <c r="E23" s="24"/>
      <c r="F23" s="24"/>
      <c r="G23" s="24"/>
      <c r="H23" s="24"/>
      <c r="I23" s="24"/>
      <c r="J23" s="22"/>
      <c r="K23" s="23"/>
      <c r="L23" s="22"/>
    </row>
    <row r="24" spans="2:12" ht="12.75">
      <c r="B24" s="24"/>
      <c r="C24" s="22"/>
      <c r="D24" s="22"/>
      <c r="E24" s="22"/>
      <c r="F24" s="22"/>
      <c r="G24" s="22"/>
      <c r="H24" s="22"/>
      <c r="I24" s="22"/>
      <c r="J24" s="22"/>
      <c r="K24" s="23"/>
      <c r="L24" s="23"/>
    </row>
    <row r="25" spans="2:12" ht="12.75">
      <c r="B25" s="24"/>
      <c r="C25" s="22"/>
      <c r="D25" s="22"/>
      <c r="E25" s="22"/>
      <c r="F25" s="22"/>
      <c r="G25" s="22"/>
      <c r="H25" s="22"/>
      <c r="I25" s="22"/>
      <c r="J25" s="22"/>
      <c r="K25" s="23"/>
      <c r="L25" s="23"/>
    </row>
    <row r="26" spans="2:12" ht="12.75">
      <c r="B26" s="24"/>
      <c r="C26" s="22"/>
      <c r="D26" s="22"/>
      <c r="E26" s="22"/>
      <c r="F26" s="22"/>
      <c r="G26" s="22"/>
      <c r="H26" s="22"/>
      <c r="I26" s="22"/>
      <c r="J26" s="22"/>
      <c r="K26" s="23"/>
      <c r="L26" s="23"/>
    </row>
    <row r="27" spans="2:12" ht="12.75">
      <c r="B27" s="24"/>
      <c r="C27" s="22"/>
      <c r="D27" s="22"/>
      <c r="E27" s="22"/>
      <c r="F27" s="22"/>
      <c r="G27" s="22"/>
      <c r="H27" s="22"/>
      <c r="I27" s="22"/>
      <c r="J27" s="27"/>
      <c r="K27" s="27"/>
      <c r="L27" s="22"/>
    </row>
    <row r="28" spans="2:12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4">
    <mergeCell ref="J6:K6"/>
    <mergeCell ref="J13:K13"/>
    <mergeCell ref="J20:K20"/>
    <mergeCell ref="J27:K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F28" sqref="F28"/>
    </sheetView>
  </sheetViews>
  <sheetFormatPr defaultColWidth="9.00390625" defaultRowHeight="12.75"/>
  <cols>
    <col min="1" max="8" width="11.125" style="2" customWidth="1"/>
    <col min="9" max="9" width="14.125" style="2" customWidth="1"/>
    <col min="10" max="10" width="11.125" style="2" customWidth="1"/>
    <col min="11" max="11" width="16.625" style="2" customWidth="1"/>
    <col min="12" max="16384" width="11.125" style="2" customWidth="1"/>
  </cols>
  <sheetData>
    <row r="1" spans="3:7" ht="13.5" thickBot="1">
      <c r="C1" s="2">
        <v>20</v>
      </c>
      <c r="D1" s="2">
        <v>15</v>
      </c>
      <c r="E1" s="2">
        <v>0</v>
      </c>
      <c r="F1" s="2">
        <v>0</v>
      </c>
      <c r="G1" s="2">
        <v>0</v>
      </c>
    </row>
    <row r="2" spans="2:11" ht="13.5" thickBot="1">
      <c r="B2" s="6" t="s">
        <v>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10</v>
      </c>
      <c r="I2" s="8" t="s">
        <v>11</v>
      </c>
      <c r="K2" s="21">
        <f>IF(J3="&lt;",K3,IF(J4="&lt;",K4,K5))</f>
        <v>6</v>
      </c>
    </row>
    <row r="3" spans="2:12" ht="12.75">
      <c r="B3" s="12" t="s">
        <v>5</v>
      </c>
      <c r="C3" s="9">
        <v>2</v>
      </c>
      <c r="D3" s="5">
        <v>7</v>
      </c>
      <c r="E3" s="5">
        <v>1</v>
      </c>
      <c r="F3" s="5">
        <v>0</v>
      </c>
      <c r="G3" s="15">
        <v>0</v>
      </c>
      <c r="H3" s="18">
        <v>126</v>
      </c>
      <c r="I3" s="18">
        <f>(IF(C7="/\",H3/C3,IF(D7="/\",H3/D3,IF(E7="/\",H3/E3,IF(F7="/\",H3/F3,IF(G7="/\",H3/G3,))))))</f>
        <v>63</v>
      </c>
      <c r="J3" s="2">
        <f>IF(I3=MIN(I3:I5),"&lt;","")</f>
      </c>
      <c r="K3" s="21">
        <f>(IF(C7="/\",C3,IF(D7="/\",D3,IF(E7="/\",E3,IF(F7="/\",F3,IF(G7="/\",G3,))))))</f>
        <v>2</v>
      </c>
      <c r="L3" s="21" t="str">
        <f>(IF(C7="/\","C3",IF(D7="/\","D3",IF(E7="/\","E3",IF(F7="/\","F3",IF(G7="/\","G3",))))))</f>
        <v>C3</v>
      </c>
    </row>
    <row r="4" spans="2:12" ht="12.75">
      <c r="B4" s="13" t="s">
        <v>6</v>
      </c>
      <c r="C4" s="10">
        <v>1</v>
      </c>
      <c r="D4" s="3">
        <v>1</v>
      </c>
      <c r="E4" s="3">
        <v>0</v>
      </c>
      <c r="F4" s="3">
        <v>1</v>
      </c>
      <c r="G4" s="16">
        <v>0</v>
      </c>
      <c r="H4" s="19">
        <v>30</v>
      </c>
      <c r="I4" s="19">
        <f>(IF(C7="/\",H4/C4,IF(D7="/\",H4/D4,IF(E7="/\",H4/E4,IF(F7="/\",H4/F4,IF(G7="/\",H4/G4,))))))</f>
        <v>30</v>
      </c>
      <c r="J4" s="2">
        <f>IF(I4=MIN(I3:I5),"&lt;","")</f>
      </c>
      <c r="K4" s="21">
        <f>(IF(C7="/\",C4,IF(D7="/\",D4,IF(E7="/\",E4,IF(F7="/\",F4,IF(G7="/\",G4,))))))</f>
        <v>1</v>
      </c>
      <c r="L4" s="21" t="str">
        <f>(IF(C7="/\","C4",IF(D7="/\","D4",IF(E7="/\","E4",IF(F7="/\","F4",IF(G7="/\","G4",))))))</f>
        <v>C4</v>
      </c>
    </row>
    <row r="5" spans="2:12" ht="12.75">
      <c r="B5" s="13" t="s">
        <v>7</v>
      </c>
      <c r="C5" s="10">
        <v>6</v>
      </c>
      <c r="D5" s="3">
        <v>1</v>
      </c>
      <c r="E5" s="3">
        <v>0</v>
      </c>
      <c r="F5" s="3">
        <v>0</v>
      </c>
      <c r="G5" s="16">
        <v>1</v>
      </c>
      <c r="H5" s="19">
        <v>120</v>
      </c>
      <c r="I5" s="19">
        <f>(IF(C7="/\",H5/C5,IF(D7="/\",H5/D5,IF(E7="/\",H5/E5,IF(F7="/\",H5/F5,IF(G7="/\",H5/G5,))))))</f>
        <v>20</v>
      </c>
      <c r="J5" s="2" t="str">
        <f>IF(I5=MIN(I3:I5),"&lt;","")</f>
        <v>&lt;</v>
      </c>
      <c r="K5" s="21">
        <f>(IF(C7="/\",C5,IF(D7="/\",D5,IF(E7="/\",E5,IF(F7="/\",F5,IF(G7="/\",G5,))))))</f>
        <v>6</v>
      </c>
      <c r="L5" s="21" t="str">
        <f>(IF(C7="/\","C5",IF(D7="/\","D5",IF(E7="/\","E5",IF(F7="/\","F5",IF(G7="/\","G5",))))))</f>
        <v>C5</v>
      </c>
    </row>
    <row r="6" spans="2:11" ht="13.5" thickBot="1">
      <c r="B6" s="14" t="s">
        <v>8</v>
      </c>
      <c r="C6" s="11">
        <f>-C1</f>
        <v>-20</v>
      </c>
      <c r="D6" s="4">
        <f>-D1</f>
        <v>-15</v>
      </c>
      <c r="E6" s="4">
        <v>0</v>
      </c>
      <c r="F6" s="4">
        <v>0</v>
      </c>
      <c r="G6" s="17">
        <v>0</v>
      </c>
      <c r="H6" s="20">
        <v>0</v>
      </c>
      <c r="I6" s="20"/>
      <c r="J6" s="25" t="str">
        <f>IF(MIN(C6:G6)&gt;=0,"Оптимальное решение","Решение не оптимальное")</f>
        <v>Решение не оптимальное</v>
      </c>
      <c r="K6" s="26"/>
    </row>
    <row r="7" spans="3:13" ht="12.75">
      <c r="C7" s="2" t="str">
        <f>IF(C6=MIN(C6:G6),"/\","")</f>
        <v>/\</v>
      </c>
      <c r="D7" s="2">
        <f>IF(D6=MIN(C6:G6),"/\","")</f>
      </c>
      <c r="E7" s="2">
        <f>IF(E6=MIN(C6:G6),"/\","")</f>
      </c>
      <c r="F7" s="2">
        <f>IF(F6=MIN(C6:G6),"/\","")</f>
      </c>
      <c r="G7" s="2">
        <f>IF(G6=MIN(C6:G6),"/\","")</f>
      </c>
      <c r="M7" s="1"/>
    </row>
    <row r="8" ht="13.5" thickBot="1"/>
    <row r="9" spans="2:11" ht="13.5" thickBot="1">
      <c r="B9" s="6" t="s">
        <v>9</v>
      </c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10</v>
      </c>
      <c r="I9" s="8" t="s">
        <v>11</v>
      </c>
      <c r="K9" s="21">
        <f>IF(J10="&lt;",K10,IF(J11="&lt;",K11,K12))</f>
        <v>0.8333333333333334</v>
      </c>
    </row>
    <row r="10" spans="2:12" ht="12.75">
      <c r="B10" s="12" t="str">
        <f>IF(J3="&lt;",(IF(C7="/\","X1",IF(D7="/\","X2",IF(E7="/\","X3",IF(F7="/\","X4",IF(G7="/\","X5",)))))),B3)</f>
        <v>X3</v>
      </c>
      <c r="C10" s="9">
        <f>IF(J3="&lt;",C3/K3,IF(C7="/\",0,((K2*C3-IF(D7="/\",D3,IF(E7="/\",E3,IF(F7="/\",F3,G3)))*IF(J4="&lt;",C4,C5))/K2)))</f>
        <v>0</v>
      </c>
      <c r="D10" s="9">
        <f>IF(J3="&lt;",D3/K3,IF(D7="/\",0,((K2*D3-IF(C7="/\",C3,IF(E7="/\",E3,IF(F7="/\",F3,G3)))*IF(J4="&lt;",D4,D5))/K2)))</f>
        <v>6.666666666666667</v>
      </c>
      <c r="E10" s="9">
        <f>IF(J3="&lt;",E3/K3,IF(E7="/\",0,((K2*E3-IF(C7="/\",C3,IF(D7="/\",D3,IF(F7="/\",F3,G3)))*IF(J4="&lt;",E4,E5))/K2)))</f>
        <v>1</v>
      </c>
      <c r="F10" s="9">
        <f>IF(J3="&lt;",F3/K3,IF(F7="/\",0,((K2*F3-IF(C7="/\",C3,IF(D7="/\",D3,IF(E7="/\",E3,G3)))*IF(J4="&lt;",F4,F5))/K2)))</f>
        <v>0</v>
      </c>
      <c r="G10" s="9">
        <f>IF(J3="&lt;",G3/K3,IF(G7="/\",0,((K2*G3-IF(C7="/\",C3,IF(D7="/\",D3,IF(E7="/\",E3,F3)))*IF(J4="&lt;",G4,G5))/K2)))</f>
        <v>-0.3333333333333333</v>
      </c>
      <c r="H10" s="18">
        <f>IF(J3="&lt;",H3/K3,((K2*H3-IF(C7="/\",C3,IF(D7="/\",D3,IF(E7="/\",E3,IF(F7="/\",F3,G3))))*IF(J4="&lt;",H4,H5))/K2))</f>
        <v>86</v>
      </c>
      <c r="I10" s="18">
        <f>(IF(C14="/\",H10/C10,IF(D14="/\",H10/D10,IF(E14="/\",H10/E10,IF(F14="/\",H10/F10,IF(G14="/\",H10/G10,))))))</f>
        <v>12.899999999999999</v>
      </c>
      <c r="J10" s="2">
        <f>IF(AND(I10=MIN(I10:I12),0&lt;MIN(I10:I12)),"&lt;","")</f>
      </c>
      <c r="K10" s="21">
        <f>(IF(C14="/\",C10,IF(D14="/\",D10,IF(E14="/\",E10,IF(F14="/\",F10,IF(G14="/\",G10,))))))</f>
        <v>6.666666666666667</v>
      </c>
      <c r="L10" s="21" t="str">
        <f>(IF(C14="/\","C3",IF(D14="/\","D3",IF(E14="/\","E3",IF(F14="/\","F3",IF(G14="/\","G3",))))))</f>
        <v>D3</v>
      </c>
    </row>
    <row r="11" spans="2:12" ht="12.75">
      <c r="B11" s="13" t="str">
        <f>IF(J4="&lt;",(IF(C7="/\","X1",IF(D7="/\","X2",IF(E7="/\","X3",IF(F7="/\","X4",IF(G7="/\","X5",)))))),B4)</f>
        <v>X4</v>
      </c>
      <c r="C11" s="9">
        <f>IF(J4="&lt;",C4/K4,IF(C7="/\",0,((K2*C4-IF(D7="/\",D4,IF(E7="/\",E4,IF(F7="/\",F4,G4)))*IF(J3="&lt;",C3,C5))/K2)))</f>
        <v>0</v>
      </c>
      <c r="D11" s="9">
        <f>IF(J4="&lt;",D4/K4,IF(D7="/\",0,((K2*D4-IF(C7="/\",C4,IF(E7="/\",E4,IF(F7="/\",F4,G4)))*IF(J3="&lt;",D3,D5))/K2)))</f>
        <v>0.8333333333333334</v>
      </c>
      <c r="E11" s="9">
        <f>IF(J4="&lt;",E4/K4,IF(E7="/\",0,((K2*E4-IF(C7="/\",C4,IF(D7="/\",D4,IF(F7="/\",F4,G4)))*IF(J3="&lt;",E3,E5))/K2)))</f>
        <v>0</v>
      </c>
      <c r="F11" s="9">
        <f>IF(J4="&lt;",F4/K4,IF(F7="/\",0,((K2*F4-IF(C7="/\",C4,IF(D7="/\",D4,IF(E7="/\",E4,G4)))*IF(J3="&lt;",F3,F5))/K2)))</f>
        <v>1</v>
      </c>
      <c r="G11" s="9">
        <f>IF(J4="&lt;",G4/K4,IF(G7="/\",0,((K2*G4-IF(C7="/\",C4,IF(D7="/\",D4,IF(E7="/\",E4,F4)))*IF(J3="&lt;",G3,G5))/K2)))</f>
        <v>-0.16666666666666666</v>
      </c>
      <c r="H11" s="19">
        <f>IF(J4="&lt;",H4/K4,((K2*H4-IF(C7="/\",C4,IF(D7="/\",D4,IF(E7="/\",E4,IF(F7="/\",F4,G4))))*IF(J3="&lt;",H3,H5))/K2))</f>
        <v>10</v>
      </c>
      <c r="I11" s="19">
        <f>(IF(C14="/\",H11/C11,IF(D14="/\",H11/D11,IF(E14="/\",H11/E11,IF(F14="/\",H11/F11,IF(G14="/\",H11/G11,))))))</f>
        <v>12</v>
      </c>
      <c r="J11" s="2" t="str">
        <f>IF(AND(I11=MIN(I10:I12),0&lt;MIN(I10:I12)),"&lt;","")</f>
        <v>&lt;</v>
      </c>
      <c r="K11" s="21">
        <f>(IF(C14="/\",C11,IF(D14="/\",D11,IF(E14="/\",E11,IF(F14="/\",F11,IF(G14="/\",G11,))))))</f>
        <v>0.8333333333333334</v>
      </c>
      <c r="L11" s="21" t="str">
        <f>(IF(C14="/\","C4",IF(D14="/\","D4",IF(E14="/\","E4",IF(F14="/\","F4",IF(G14="/\","G4",))))))</f>
        <v>D4</v>
      </c>
    </row>
    <row r="12" spans="2:12" ht="12.75">
      <c r="B12" s="13" t="str">
        <f>IF(J5="&lt;",(IF(C7="/\","X1",IF(D7="/\","X2",IF(E7="/\","X3",IF(F7="/\","X4",IF(G7="/\","X5",)))))),B5)</f>
        <v>X1</v>
      </c>
      <c r="C12" s="9">
        <f>IF(J5="&lt;",C5/K5,IF(C7="/\",0,((K2*C5-IF(D7="/\",D5,IF(E7="/\",E5,IF(F7="/\",F5,G5)))*IF(J3="&lt;",C3,C4))/K2)))</f>
        <v>1</v>
      </c>
      <c r="D12" s="9">
        <f>IF(J5="&lt;",D5/K5,IF(D7="/\",0,((K2*D5-IF(C7="/\",C5,IF(E7="/\",E5,IF(F7="/\",F5,G5)))*IF(J3="&lt;",D3,D4))/K2)))</f>
        <v>0.16666666666666666</v>
      </c>
      <c r="E12" s="9">
        <f>IF(J5="&lt;",E5/K5,IF(E7="/\",0,((K2*E5-IF(C7="/\",C5,IF(D7="/\",D5,IF(F7="/\",F5,G5)))*IF(J3="&lt;",E3,E4))/K2)))</f>
        <v>0</v>
      </c>
      <c r="F12" s="9">
        <f>IF(J5="&lt;",F5/K5,IF(F7="/\",0,((K2*F5-IF(C7="/\",C5,IF(D7="/\",D5,IF(E7="/\",E5,G5)))*IF(J3="&lt;",F3,F4))/K2)))</f>
        <v>0</v>
      </c>
      <c r="G12" s="9">
        <f>IF(J5="&lt;",G5/K5,IF(G7="/\",0,((K2*G5-IF(C7="/\",C5,IF(D7="/\",D5,IF(E7="/\",E5,F5)))*IF(J3="&lt;",G3,G4))/K2)))</f>
        <v>0.16666666666666666</v>
      </c>
      <c r="H12" s="19">
        <f>IF(J5="&lt;",H5/K5,((K2*H5-IF(C7="/\",C5,IF(D7="/\",D5,IF(E7="/\",E5,IF(F7="/\",F5,G5))))*IF(J3="&lt;",H3,H4))/K2))</f>
        <v>20</v>
      </c>
      <c r="I12" s="19">
        <f>(IF(C14="/\",H12/C12,IF(D14="/\",H12/D12,IF(E14="/\",H12/E12,IF(F14="/\",H12/F12,IF(G14="/\",H12/G12,))))))</f>
        <v>120</v>
      </c>
      <c r="J12" s="2">
        <f>IF(AND(I12=MIN(I10:I12),0&lt;MIN(I10:I12)),"&lt;","")</f>
      </c>
      <c r="K12" s="21">
        <f>(IF(C14="/\",C12,IF(D14="/\",D12,IF(E14="/\",E12,IF(F14="/\",F12,IF(G14="/\",G12,))))))</f>
        <v>0.16666666666666666</v>
      </c>
      <c r="L12" s="21" t="str">
        <f>(IF(C14="/\","C5",IF(D14="/\","D5",IF(E14="/\","E5",IF(F14="/\","F5",IF(G14="/\","G5",))))))</f>
        <v>D5</v>
      </c>
    </row>
    <row r="13" spans="2:11" ht="13.5" thickBot="1">
      <c r="B13" s="14" t="s">
        <v>8</v>
      </c>
      <c r="C13" s="11">
        <f>IF(C7="/\",0,(K2*C6-IF(D7="/\",D6,IF(E7="/\",E6,IF(F7="/\",F6,G6)))*IF(J3="&lt;",C3,IF(J4="&lt;",C4,C5))/K2))</f>
        <v>0</v>
      </c>
      <c r="D13" s="4">
        <f>IF(D7="/\",0,((K2*D6-IF(C7="/\",C6,IF(E7="/\",E6,IF(F7="/\",F6,G6)))*IF(J3="&lt;",D3,IF(J4="&lt;",D4,D5)))/K2))</f>
        <v>-11.666666666666666</v>
      </c>
      <c r="E13" s="4">
        <f>IF(E7="/\",0,((K2*E6-IF(C7="/\",C6,IF(D7="/\",D6,IF(F7="/\",F6,G6)))*IF(J3="&lt;",E3,IF(J4="&lt;",E4,E5)))/K2))</f>
        <v>0</v>
      </c>
      <c r="F13" s="4">
        <f>IF(F7="/\",0,((K2*F6-IF(C7="/\",C6,IF(D7="/\",D6,IF(E7="/\",E6,G6)))*IF(J3="&lt;",F3,IF(J4="&lt;",F4,F5)))/K2))</f>
        <v>0</v>
      </c>
      <c r="G13" s="17">
        <f>IF(G7="/\",0,((K2*G6-IF(C7="/\",C6,IF(D7="/\",D6,IF(E7="/\",E6,F6)))*IF(J3="&lt;",G3,IF(J4="&lt;",G4,G5)))/K2))</f>
        <v>3.3333333333333335</v>
      </c>
      <c r="H13" s="20">
        <f>(K2*H6-IF(C7="/\",C6,IF(D7="/\",D6,IF(E7="/\",E6,IF(F7="/\",F6,G6))))*IF(J3="&lt;",H3,IF(J4="&lt;",H4,H5)))/K2</f>
        <v>400</v>
      </c>
      <c r="I13" s="20"/>
      <c r="J13" s="25" t="str">
        <f>IF(MIN(C13:G13)&gt;=0,"Оптимальное решение","Решение не оптимальное")</f>
        <v>Решение не оптимальное</v>
      </c>
      <c r="K13" s="26"/>
    </row>
    <row r="14" spans="3:7" ht="12.75">
      <c r="C14" s="2">
        <f>IF(AND(C13=MIN(C13:G13),0&gt;MIN(C13:G13)),"/\","")</f>
      </c>
      <c r="D14" s="2" t="str">
        <f>IF(AND(D13=MIN(C13:G13),0&gt;MIN(C13:G13)),"/\","")</f>
        <v>/\</v>
      </c>
      <c r="E14" s="2">
        <f>IF(AND(E13=MIN(C13:G13),0&gt;MIN(C13:G13)),"/\","")</f>
      </c>
      <c r="F14" s="2">
        <f>IF(AND(F13=MIN(C13:G13),0&gt;MIN(C13:G13)),"/\","")</f>
      </c>
      <c r="G14" s="2">
        <f>IF(AND(G13=MIN(C13:G13),0&gt;MIN(C13:G13)),"/\","")</f>
      </c>
    </row>
    <row r="15" ht="13.5" thickBot="1"/>
    <row r="16" spans="2:11" ht="13.5" thickBot="1">
      <c r="B16" s="6" t="s">
        <v>9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10</v>
      </c>
      <c r="I16" s="8" t="s">
        <v>11</v>
      </c>
      <c r="K16" s="21">
        <f>IF(J17="&lt;",K17,IF(J18="&lt;",K18,K19))</f>
        <v>0</v>
      </c>
    </row>
    <row r="17" spans="2:12" ht="12.75">
      <c r="B17" s="12" t="str">
        <f>IF(J10="&lt;",(IF(C14="/\","X1",IF(D14="/\","X2",IF(E14="/\","X3",IF(F14="/\","X4",IF(G14="/\","X5",)))))),B10)</f>
        <v>X3</v>
      </c>
      <c r="C17" s="9">
        <f>IF(J10="&lt;",C10/K10,IF(C14="/\",0,((K9*C10-IF(D14="/\",D10,IF(E14="/\",E10,IF(F14="/\",F10,G10)))*IF(J11="&lt;",C11,C12))/K9)))</f>
        <v>0</v>
      </c>
      <c r="D17" s="9">
        <f>IF(J10="&lt;",D10/K10,IF(D14="/\",0,((K9*D10-IF(C14="/\",C10,IF(E14="/\",E10,IF(F14="/\",F10,G10)))*IF(J11="&lt;",D11,D12))/K9)))</f>
        <v>0</v>
      </c>
      <c r="E17" s="9">
        <f>IF(J10="&lt;",E10/K10,IF(E14="/\",0,((K9*E10-IF(C14="/\",C10,IF(D14="/\",D10,IF(F14="/\",F10,G10)))*IF(J11="&lt;",E11,E12))/K9)))</f>
        <v>1</v>
      </c>
      <c r="F17" s="9">
        <f>IF(J10="&lt;",F10/K10,IF(F14="/\",0,((K9*F10-IF(C14="/\",C10,IF(D14="/\",D10,IF(E14="/\",E10,G10)))*IF(J11="&lt;",F11,F12))/K9)))</f>
        <v>-8</v>
      </c>
      <c r="G17" s="9">
        <f>IF(J10="&lt;",G10/K10,IF(G14="/\",0,((K9*G10-IF(C14="/\",C10,IF(D14="/\",D10,IF(E14="/\",E10,F10)))*IF(J11="&lt;",G11,G12))/K9)))</f>
        <v>1</v>
      </c>
      <c r="H17" s="18">
        <f>IF(J10="&lt;",H10/K10,((K9*H10-IF(C14="/\",C10,IF(D14="/\",D10,IF(E14="/\",E10,IF(F14="/\",F10,G10))))*IF(J11="&lt;",H11,H12))/K9))</f>
        <v>6</v>
      </c>
      <c r="I17" s="18">
        <f>(IF(C21="/\",H17/C17,IF(D21="/\",H17/D17,IF(E21="/\",H17/E17,IF(F21="/\",H17/F17,IF(G21="/\",H17/G17,))))))</f>
        <v>0</v>
      </c>
      <c r="J17" s="2">
        <f>IF(AND(I17=MIN(I10:I12),0&lt;MIN(I10:I12)),"&lt;","")</f>
      </c>
      <c r="K17" s="21">
        <f>(IF(C21="/\",C17,IF(D21="/\",D17,IF(E21="/\",E17,IF(F21="/\",F17,IF(G21="/\",G17,))))))</f>
        <v>0</v>
      </c>
      <c r="L17" s="21">
        <f>(IF(C21="/\","C3",IF(D21="/\","D3",IF(E21="/\","E3",IF(F21="/\","F3",IF(G21="/\","G3",))))))</f>
        <v>0</v>
      </c>
    </row>
    <row r="18" spans="2:12" ht="12.75">
      <c r="B18" s="13" t="str">
        <f>IF(J11="&lt;",(IF(C14="/\","X1",IF(D14="/\","X2",IF(E14="/\","X3",IF(F14="/\","X4",IF(G14="/\","X5",)))))),B11)</f>
        <v>X2</v>
      </c>
      <c r="C18" s="9">
        <f>IF(J11="&lt;",C11/K11,IF(C14="/\",0,((K9*C11-IF(D14="/\",D11,IF(E14="/\",E11,IF(F14="/\",F11,G11)))*IF(J10="&lt;",C10,C12))/K9)))</f>
        <v>0</v>
      </c>
      <c r="D18" s="9">
        <f>IF(J11="&lt;",D11/K11,IF(D14="/\",0,((K9*D11-IF(C14="/\",C11,IF(E14="/\",E11,IF(F14="/\",F11,G11)))*IF(J10="&lt;",D10,D12))/K9)))</f>
        <v>1</v>
      </c>
      <c r="E18" s="9">
        <f>IF(J11="&lt;",E11/K11,IF(E14="/\",0,((K9*E11-IF(C14="/\",C11,IF(D14="/\",D11,IF(F14="/\",F11,G11)))*IF(J10="&lt;",E10,E12))/K9)))</f>
        <v>0</v>
      </c>
      <c r="F18" s="9">
        <f>IF(J11="&lt;",F11/K11,IF(F14="/\",0,((K9*F11-IF(C14="/\",C11,IF(D14="/\",D11,IF(E14="/\",E11,G11)))*IF(J10="&lt;",F10,F12))/K9)))</f>
        <v>1.2</v>
      </c>
      <c r="G18" s="9">
        <f>IF(J11="&lt;",G11/K11,IF(G14="/\",0,((K9*G11-IF(C14="/\",C11,IF(D14="/\",D11,IF(E14="/\",E11,F11)))*IF(J10="&lt;",G10,G12))/K9)))</f>
        <v>-0.19999999999999998</v>
      </c>
      <c r="H18" s="19">
        <f>IF(J11="&lt;",H11/K11,((K9*H11-IF(C14="/\",C11,IF(D14="/\",D11,IF(E14="/\",E11,IF(F14="/\",F11,G11))))*IF(J10="&lt;",H10,H12))/K9))</f>
        <v>12</v>
      </c>
      <c r="I18" s="19">
        <f>(IF(C21="/\",H18/C18,IF(D21="/\",H18/D18,IF(E21="/\",H18/E18,IF(F21="/\",H18/F18,IF(G21="/\",H18/G18,))))))</f>
        <v>0</v>
      </c>
      <c r="J18" s="2">
        <f>IF(AND(I18=MIN(I10:I12),0&lt;MIN(I10:I12)),"&lt;","")</f>
      </c>
      <c r="K18" s="21">
        <f>(IF(C21="/\",C18,IF(D21="/\",D18,IF(E21="/\",E18,IF(F21="/\",F18,IF(G21="/\",G18,))))))</f>
        <v>0</v>
      </c>
      <c r="L18" s="21">
        <f>(IF(C21="/\","C4",IF(D21="/\","D4",IF(E21="/\","E4",IF(F21="/\","F4",IF(G21="/\","G4",))))))</f>
        <v>0</v>
      </c>
    </row>
    <row r="19" spans="2:12" ht="12.75">
      <c r="B19" s="13" t="str">
        <f>IF(J12="&lt;",(IF(C14="/\","X1",IF(D14="/\","X2",IF(E14="/\","X3",IF(F14="/\","X4",IF(G14="/\","X5",)))))),B12)</f>
        <v>X1</v>
      </c>
      <c r="C19" s="9">
        <f>IF(J12="&lt;",C12/K12,IF(C14="/\",0,((K9*C12-IF(D14="/\",D12,IF(E14="/\",E12,IF(F14="/\",F12,G12)))*IF(J10="&lt;",C10,C11))/K9)))</f>
        <v>1</v>
      </c>
      <c r="D19" s="9">
        <f>IF(J12="&lt;",D12/K12,IF(D14="/\",0,((K9*D12-IF(C14="/\",C12,IF(E14="/\",E12,IF(F14="/\",F12,G12)))*IF(J10="&lt;",D10,D11))/K9)))</f>
        <v>0</v>
      </c>
      <c r="E19" s="9">
        <f>IF(J12="&lt;",E12/K12,IF(E14="/\",0,((K9*E12-IF(C14="/\",C12,IF(D14="/\",D12,IF(F14="/\",F12,G12)))*IF(J10="&lt;",E10,E11))/K9)))</f>
        <v>0</v>
      </c>
      <c r="F19" s="9">
        <f>IF(J12="&lt;",F12/K12,IF(F14="/\",0,((K9*F12-IF(C14="/\",C12,IF(D14="/\",D12,IF(E14="/\",E12,G12)))*IF(J10="&lt;",F10,F11))/K9)))</f>
        <v>-0.19999999999999998</v>
      </c>
      <c r="G19" s="9">
        <f>IF(J12="&lt;",G12/K12,IF(G14="/\",0,((K9*G12-IF(C14="/\",C12,IF(D14="/\",D12,IF(E14="/\",E12,F12)))*IF(J10="&lt;",G10,G11))/K9)))</f>
        <v>0.2</v>
      </c>
      <c r="H19" s="19">
        <f>IF(J12="&lt;",H12/K12,((K9*H12-IF(C14="/\",C12,IF(D14="/\",D12,IF(E14="/\",E12,IF(F14="/\",F12,G12))))*IF(J10="&lt;",H10,H11))/K9))</f>
        <v>18</v>
      </c>
      <c r="I19" s="19">
        <f>(IF(C21="/\",H19/C19,IF(D21="/\",H19/D19,IF(E21="/\",H19/E19,IF(F21="/\",H19/F19,IF(G21="/\",H19/G19,))))))</f>
        <v>0</v>
      </c>
      <c r="J19" s="2">
        <f>IF(AND(I19=MIN(I10:I12),0&lt;MIN(I10:I12)),"&lt;","")</f>
      </c>
      <c r="K19" s="21">
        <f>(IF(C21="/\",C19,IF(D21="/\",D19,IF(E21="/\",E19,IF(F21="/\",F19,IF(G21="/\",G19,))))))</f>
        <v>0</v>
      </c>
      <c r="L19" s="21">
        <f>(IF(C21="/\","C5",IF(D21="/\","D5",IF(E21="/\","E5",IF(F21="/\","F5",IF(G21="/\","G5",))))))</f>
        <v>0</v>
      </c>
    </row>
    <row r="20" spans="2:11" ht="13.5" thickBot="1">
      <c r="B20" s="14" t="s">
        <v>8</v>
      </c>
      <c r="C20" s="11">
        <f>IF(C14="/\",0,(K9*C13-IF(D14="/\",D13,IF(E14="/\",E13,IF(F14="/\",F13,G13)))*IF(J10="&lt;",C10,IF(J11="&lt;",C11,C12))/K9))</f>
        <v>0</v>
      </c>
      <c r="D20" s="4">
        <f>IF(D14="/\",0,((K9*D13-IF(C14="/\",C13,IF(E14="/\",E13,IF(F14="/\",F13,G13)))*IF(J10="&lt;",D10,IF(J11="&lt;",D11,D12)))/K9))</f>
        <v>0</v>
      </c>
      <c r="E20" s="4">
        <f>IF(E14="/\",0,((K9*E13-IF(C14="/\",C13,IF(D14="/\",D13,IF(F14="/\",F13,G13)))*IF(J10="&lt;",E10,IF(J11="&lt;",E11,E12)))/K9))</f>
        <v>0</v>
      </c>
      <c r="F20" s="4">
        <f>IF(F14="/\",0,((K9*F13-IF(C14="/\",C13,IF(D14="/\",D13,IF(E14="/\",E13,G13)))*IF(J10="&lt;",F10,IF(J11="&lt;",F11,F12)))/K9))</f>
        <v>13.999999999999998</v>
      </c>
      <c r="G20" s="17">
        <f>IF(G14="/\",0,((K9*G13-IF(C14="/\",C13,IF(D14="/\",D13,IF(E14="/\",E13,F13)))*IF(J10="&lt;",G10,IF(J11="&lt;",G11,G12)))/K9))</f>
        <v>1.0000000000000007</v>
      </c>
      <c r="H20" s="20">
        <f>(K9*H13-IF(C14="/\",C13,IF(D14="/\",D13,IF(E14="/\",E13,IF(F14="/\",F13,G13))))*IF(J10="&lt;",H10,IF(J11="&lt;",H11,H12)))/K9</f>
        <v>540</v>
      </c>
      <c r="I20" s="20"/>
      <c r="J20" s="25" t="str">
        <f>IF(MIN(C20:G20)&gt;=0,"Оптимальное решение","Решение не оптимальное")</f>
        <v>Оптимальное решение</v>
      </c>
      <c r="K20" s="26"/>
    </row>
    <row r="21" spans="3:7" ht="12.75">
      <c r="C21" s="2">
        <f>IF(AND(C20=MIN(C20:G20),0&gt;MIN(C20:G20)),"/\","")</f>
      </c>
      <c r="D21" s="2">
        <f>IF(AND(D20=MIN(C20:G20),0&gt;MIN(C20:G20)),"/\","")</f>
      </c>
      <c r="E21" s="2">
        <f>IF(AND(E20=MIN(C20:G20),0&gt;MIN(C20:G20)),"/\","")</f>
      </c>
      <c r="F21" s="2">
        <f>IF(AND(F20=MIN(C20:G20),0&gt;MIN(C20:G20)),"/\","")</f>
      </c>
      <c r="G21" s="2">
        <f>IF(AND(G20=MIN(C20:G20),0&gt;MIN(C20:G20)),"/\","")</f>
      </c>
    </row>
    <row r="22" spans="2:12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2.75">
      <c r="B23" s="24"/>
      <c r="C23" s="24"/>
      <c r="D23" s="24"/>
      <c r="E23" s="24"/>
      <c r="F23" s="24"/>
      <c r="G23" s="24"/>
      <c r="H23" s="24"/>
      <c r="I23" s="24"/>
      <c r="J23" s="22"/>
      <c r="K23" s="23"/>
      <c r="L23" s="22"/>
    </row>
    <row r="24" spans="2:12" ht="12.75">
      <c r="B24" s="24"/>
      <c r="C24" s="22"/>
      <c r="D24" s="22"/>
      <c r="E24" s="22"/>
      <c r="F24" s="22"/>
      <c r="G24" s="22"/>
      <c r="H24" s="22"/>
      <c r="I24" s="22"/>
      <c r="J24" s="22"/>
      <c r="K24" s="23"/>
      <c r="L24" s="23"/>
    </row>
    <row r="25" spans="2:12" ht="12.75">
      <c r="B25" s="24"/>
      <c r="C25" s="22"/>
      <c r="D25" s="22"/>
      <c r="E25" s="22"/>
      <c r="F25" s="22"/>
      <c r="G25" s="22"/>
      <c r="H25" s="22"/>
      <c r="I25" s="22"/>
      <c r="J25" s="22"/>
      <c r="K25" s="23"/>
      <c r="L25" s="23"/>
    </row>
    <row r="26" spans="2:12" ht="12.75">
      <c r="B26" s="24"/>
      <c r="C26" s="22"/>
      <c r="D26" s="22"/>
      <c r="E26" s="22"/>
      <c r="F26" s="22"/>
      <c r="G26" s="22"/>
      <c r="H26" s="22"/>
      <c r="I26" s="22"/>
      <c r="J26" s="22"/>
      <c r="K26" s="23"/>
      <c r="L26" s="23"/>
    </row>
    <row r="27" spans="2:12" ht="12.75">
      <c r="B27" s="24"/>
      <c r="C27" s="22"/>
      <c r="D27" s="22"/>
      <c r="E27" s="22"/>
      <c r="F27" s="22"/>
      <c r="G27" s="22"/>
      <c r="H27" s="22"/>
      <c r="I27" s="22"/>
      <c r="J27" s="27"/>
      <c r="K27" s="27"/>
      <c r="L27" s="22"/>
    </row>
    <row r="28" spans="2:12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4">
    <mergeCell ref="J6:K6"/>
    <mergeCell ref="J13:K13"/>
    <mergeCell ref="J20:K20"/>
    <mergeCell ref="J27:K2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2012-03-01T11:15:38Z</cp:lastPrinted>
  <dcterms:created xsi:type="dcterms:W3CDTF">2011-11-06T22:02:38Z</dcterms:created>
  <dcterms:modified xsi:type="dcterms:W3CDTF">2012-03-01T11:17:07Z</dcterms:modified>
  <cp:category/>
  <cp:version/>
  <cp:contentType/>
  <cp:contentStatus/>
</cp:coreProperties>
</file>